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515"/>
  <workbookPr showInkAnnotation="0" autoCompressPictures="0"/>
  <bookViews>
    <workbookView xWindow="1320" yWindow="0" windowWidth="26920" windowHeight="23460" tabRatio="500" firstSheet="7" activeTab="12"/>
  </bookViews>
  <sheets>
    <sheet name="cleaned for python" sheetId="2" r:id="rId1"/>
    <sheet name="keep adding" sheetId="1" r:id="rId2"/>
    <sheet name="sorted" sheetId="3" r:id="rId3"/>
    <sheet name="chart" sheetId="4" r:id="rId4"/>
    <sheet name="analysis" sheetId="5" r:id="rId5"/>
    <sheet name="top10 lower10" sheetId="6" r:id="rId6"/>
    <sheet name="top10 lower10 (2)" sheetId="7" r:id="rId7"/>
    <sheet name="the ring" sheetId="8" r:id="rId8"/>
    <sheet name="tis 2017-09-01" sheetId="9" r:id="rId9"/>
    <sheet name="anfi 2017-09-01 (2)" sheetId="10" r:id="rId10"/>
    <sheet name="ipxl 2017-08-31" sheetId="11" r:id="rId11"/>
    <sheet name="Sheet12" sheetId="12" r:id="rId12"/>
    <sheet name="tcon 2017-09-04" sheetId="13" r:id="rId1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88" i="13" l="1"/>
  <c r="G287" i="13"/>
  <c r="G286" i="13"/>
  <c r="G285" i="13"/>
  <c r="G284" i="13"/>
  <c r="G283" i="13"/>
  <c r="G282" i="13"/>
  <c r="G281" i="13"/>
  <c r="G280" i="13"/>
  <c r="G279" i="13"/>
  <c r="G278" i="13"/>
  <c r="G277" i="13"/>
  <c r="G276" i="13"/>
  <c r="G275" i="13"/>
  <c r="G274" i="13"/>
  <c r="G273" i="13"/>
  <c r="G272" i="13"/>
  <c r="G271" i="13"/>
  <c r="G270" i="13"/>
  <c r="G269" i="13"/>
  <c r="G268" i="13"/>
  <c r="G267" i="13"/>
  <c r="G266" i="13"/>
  <c r="G265" i="13"/>
  <c r="G264" i="13"/>
  <c r="G263" i="13"/>
  <c r="G262" i="13"/>
  <c r="G261" i="13"/>
  <c r="G260" i="13"/>
  <c r="G259" i="13"/>
  <c r="G258" i="13"/>
  <c r="G257" i="13"/>
  <c r="G256" i="13"/>
  <c r="G255" i="13"/>
  <c r="G254" i="13"/>
  <c r="G253" i="13"/>
  <c r="G252" i="13"/>
  <c r="G251" i="13"/>
  <c r="G250" i="13"/>
  <c r="G249" i="13"/>
  <c r="G248" i="13"/>
  <c r="G247" i="13"/>
  <c r="G246" i="13"/>
  <c r="G245" i="13"/>
  <c r="G244" i="13"/>
  <c r="G243" i="13"/>
  <c r="G242" i="13"/>
  <c r="G241" i="13"/>
  <c r="G240" i="13"/>
  <c r="G239" i="13"/>
  <c r="G238" i="13"/>
  <c r="G237" i="13"/>
  <c r="G236" i="13"/>
  <c r="G235" i="13"/>
  <c r="G234" i="13"/>
  <c r="G233" i="13"/>
  <c r="G232" i="13"/>
  <c r="G231" i="13"/>
  <c r="G230" i="13"/>
  <c r="G229" i="13"/>
  <c r="G228" i="13"/>
  <c r="G227" i="13"/>
  <c r="G226" i="13"/>
  <c r="G225" i="13"/>
  <c r="G224" i="13"/>
  <c r="G223" i="13"/>
  <c r="G222" i="13"/>
  <c r="G221" i="13"/>
  <c r="G220" i="13"/>
  <c r="G219" i="13"/>
  <c r="G218" i="13"/>
  <c r="G217" i="13"/>
  <c r="G216" i="13"/>
  <c r="G215" i="13"/>
  <c r="G214" i="13"/>
  <c r="G213" i="13"/>
  <c r="G212" i="13"/>
  <c r="G211" i="13"/>
  <c r="G210" i="13"/>
  <c r="G209" i="13"/>
  <c r="G208" i="13"/>
  <c r="G207" i="13"/>
  <c r="G206" i="13"/>
  <c r="G205" i="13"/>
  <c r="G204" i="13"/>
  <c r="G203" i="13"/>
  <c r="G202" i="13"/>
  <c r="G201" i="13"/>
  <c r="G200" i="13"/>
  <c r="G199" i="13"/>
  <c r="G198" i="13"/>
  <c r="G197" i="13"/>
  <c r="G196" i="13"/>
  <c r="G195" i="13"/>
  <c r="G194" i="13"/>
  <c r="G193" i="13"/>
  <c r="G192" i="13"/>
  <c r="G191" i="13"/>
  <c r="G190" i="13"/>
  <c r="G189" i="13"/>
  <c r="G188" i="13"/>
  <c r="G187" i="13"/>
  <c r="G186" i="13"/>
  <c r="G185" i="13"/>
  <c r="G184" i="13"/>
  <c r="G183" i="13"/>
  <c r="G182" i="13"/>
  <c r="G181" i="13"/>
  <c r="G180" i="13"/>
  <c r="G179" i="13"/>
  <c r="G178" i="13"/>
  <c r="G177" i="13"/>
  <c r="G176" i="13"/>
  <c r="G175" i="13"/>
  <c r="G174" i="13"/>
  <c r="G173" i="13"/>
  <c r="G172" i="13"/>
  <c r="G171" i="13"/>
  <c r="G170" i="13"/>
  <c r="G169" i="13"/>
  <c r="G168" i="13"/>
  <c r="G167" i="13"/>
  <c r="G166" i="13"/>
  <c r="G165" i="13"/>
  <c r="G164" i="13"/>
  <c r="G163" i="13"/>
  <c r="G162" i="13"/>
  <c r="G161" i="13"/>
  <c r="G160" i="13"/>
  <c r="G159" i="13"/>
  <c r="G158" i="13"/>
  <c r="G157" i="13"/>
  <c r="G156" i="13"/>
  <c r="G155" i="13"/>
  <c r="G154" i="13"/>
  <c r="G153" i="13"/>
  <c r="G152" i="13"/>
  <c r="G151" i="13"/>
  <c r="G150" i="13"/>
  <c r="G149" i="13"/>
  <c r="G148" i="13"/>
  <c r="G147" i="13"/>
  <c r="G146" i="13"/>
  <c r="G145" i="13"/>
  <c r="G144" i="13"/>
  <c r="G143" i="13"/>
  <c r="G142" i="13"/>
  <c r="G141" i="13"/>
  <c r="G140" i="13"/>
  <c r="G139" i="13"/>
  <c r="G138" i="13"/>
  <c r="G137" i="13"/>
  <c r="G136" i="13"/>
  <c r="G135" i="13"/>
  <c r="G134" i="13"/>
  <c r="G133" i="13"/>
  <c r="G132" i="13"/>
  <c r="G131" i="13"/>
  <c r="G130" i="13"/>
  <c r="G129" i="13"/>
  <c r="G128" i="13"/>
  <c r="G127" i="13"/>
  <c r="G126" i="13"/>
  <c r="G125" i="13"/>
  <c r="G124" i="13"/>
  <c r="G123" i="13"/>
  <c r="G122" i="13"/>
  <c r="G121" i="13"/>
  <c r="G120" i="13"/>
  <c r="G119" i="13"/>
  <c r="G118" i="13"/>
  <c r="G117" i="13"/>
  <c r="G116" i="13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F288" i="13"/>
  <c r="E288" i="13"/>
  <c r="F287" i="13"/>
  <c r="E287" i="13"/>
  <c r="F286" i="13"/>
  <c r="E286" i="13"/>
  <c r="F285" i="13"/>
  <c r="E285" i="13"/>
  <c r="F284" i="13"/>
  <c r="E284" i="13"/>
  <c r="F283" i="13"/>
  <c r="E283" i="13"/>
  <c r="F282" i="13"/>
  <c r="E282" i="13"/>
  <c r="F281" i="13"/>
  <c r="E281" i="13"/>
  <c r="F280" i="13"/>
  <c r="E280" i="13"/>
  <c r="F279" i="13"/>
  <c r="E279" i="13"/>
  <c r="F278" i="13"/>
  <c r="E278" i="13"/>
  <c r="F277" i="13"/>
  <c r="E277" i="13"/>
  <c r="F276" i="13"/>
  <c r="E276" i="13"/>
  <c r="F275" i="13"/>
  <c r="E275" i="13"/>
  <c r="F274" i="13"/>
  <c r="E274" i="13"/>
  <c r="F273" i="13"/>
  <c r="E273" i="13"/>
  <c r="F272" i="13"/>
  <c r="E272" i="13"/>
  <c r="F271" i="13"/>
  <c r="E271" i="13"/>
  <c r="F270" i="13"/>
  <c r="E270" i="13"/>
  <c r="F269" i="13"/>
  <c r="E269" i="13"/>
  <c r="F268" i="13"/>
  <c r="E268" i="13"/>
  <c r="F267" i="13"/>
  <c r="E267" i="13"/>
  <c r="F266" i="13"/>
  <c r="E266" i="13"/>
  <c r="F265" i="13"/>
  <c r="E265" i="13"/>
  <c r="F264" i="13"/>
  <c r="E264" i="13"/>
  <c r="F263" i="13"/>
  <c r="E263" i="13"/>
  <c r="F262" i="13"/>
  <c r="E262" i="13"/>
  <c r="F261" i="13"/>
  <c r="E261" i="13"/>
  <c r="F260" i="13"/>
  <c r="E260" i="13"/>
  <c r="F259" i="13"/>
  <c r="E259" i="13"/>
  <c r="F258" i="13"/>
  <c r="E258" i="13"/>
  <c r="F257" i="13"/>
  <c r="E257" i="13"/>
  <c r="F256" i="13"/>
  <c r="E256" i="13"/>
  <c r="F255" i="13"/>
  <c r="E255" i="13"/>
  <c r="F254" i="13"/>
  <c r="E254" i="13"/>
  <c r="F253" i="13"/>
  <c r="E253" i="13"/>
  <c r="F252" i="13"/>
  <c r="E252" i="13"/>
  <c r="F251" i="13"/>
  <c r="E251" i="13"/>
  <c r="F250" i="13"/>
  <c r="E250" i="13"/>
  <c r="F249" i="13"/>
  <c r="E249" i="13"/>
  <c r="F248" i="13"/>
  <c r="E248" i="13"/>
  <c r="F247" i="13"/>
  <c r="E247" i="13"/>
  <c r="F246" i="13"/>
  <c r="E246" i="13"/>
  <c r="F245" i="13"/>
  <c r="E245" i="13"/>
  <c r="F244" i="13"/>
  <c r="E244" i="13"/>
  <c r="F243" i="13"/>
  <c r="E243" i="13"/>
  <c r="F242" i="13"/>
  <c r="E242" i="13"/>
  <c r="F241" i="13"/>
  <c r="E241" i="13"/>
  <c r="F240" i="13"/>
  <c r="E240" i="13"/>
  <c r="F239" i="13"/>
  <c r="E239" i="13"/>
  <c r="F238" i="13"/>
  <c r="E238" i="13"/>
  <c r="F237" i="13"/>
  <c r="E237" i="13"/>
  <c r="F236" i="13"/>
  <c r="E236" i="13"/>
  <c r="F235" i="13"/>
  <c r="E235" i="13"/>
  <c r="F234" i="13"/>
  <c r="E234" i="13"/>
  <c r="F233" i="13"/>
  <c r="E233" i="13"/>
  <c r="F232" i="13"/>
  <c r="E232" i="13"/>
  <c r="F231" i="13"/>
  <c r="E231" i="13"/>
  <c r="F230" i="13"/>
  <c r="E230" i="13"/>
  <c r="F229" i="13"/>
  <c r="E229" i="13"/>
  <c r="F228" i="13"/>
  <c r="E228" i="13"/>
  <c r="F227" i="13"/>
  <c r="E227" i="13"/>
  <c r="F226" i="13"/>
  <c r="E226" i="13"/>
  <c r="F225" i="13"/>
  <c r="E225" i="13"/>
  <c r="F224" i="13"/>
  <c r="E224" i="13"/>
  <c r="F223" i="13"/>
  <c r="E223" i="13"/>
  <c r="F222" i="13"/>
  <c r="E222" i="13"/>
  <c r="F221" i="13"/>
  <c r="E221" i="13"/>
  <c r="F220" i="13"/>
  <c r="E220" i="13"/>
  <c r="F219" i="13"/>
  <c r="E219" i="13"/>
  <c r="F218" i="13"/>
  <c r="E218" i="13"/>
  <c r="F217" i="13"/>
  <c r="E217" i="13"/>
  <c r="F216" i="13"/>
  <c r="E216" i="13"/>
  <c r="F215" i="13"/>
  <c r="E215" i="13"/>
  <c r="F214" i="13"/>
  <c r="E214" i="13"/>
  <c r="F213" i="13"/>
  <c r="E213" i="13"/>
  <c r="F212" i="13"/>
  <c r="E212" i="13"/>
  <c r="F211" i="13"/>
  <c r="E211" i="13"/>
  <c r="F210" i="13"/>
  <c r="E210" i="13"/>
  <c r="F209" i="13"/>
  <c r="E209" i="13"/>
  <c r="F208" i="13"/>
  <c r="E208" i="13"/>
  <c r="F207" i="13"/>
  <c r="E207" i="13"/>
  <c r="F206" i="13"/>
  <c r="E206" i="13"/>
  <c r="F205" i="13"/>
  <c r="E205" i="13"/>
  <c r="F204" i="13"/>
  <c r="E204" i="13"/>
  <c r="F203" i="13"/>
  <c r="E203" i="13"/>
  <c r="F202" i="13"/>
  <c r="E202" i="13"/>
  <c r="F201" i="13"/>
  <c r="E201" i="13"/>
  <c r="F200" i="13"/>
  <c r="E200" i="13"/>
  <c r="F199" i="13"/>
  <c r="E199" i="13"/>
  <c r="F198" i="13"/>
  <c r="E198" i="13"/>
  <c r="F197" i="13"/>
  <c r="E197" i="13"/>
  <c r="F196" i="13"/>
  <c r="E196" i="13"/>
  <c r="F195" i="13"/>
  <c r="E195" i="13"/>
  <c r="F194" i="13"/>
  <c r="E194" i="13"/>
  <c r="F193" i="13"/>
  <c r="E193" i="13"/>
  <c r="F192" i="13"/>
  <c r="E192" i="13"/>
  <c r="F191" i="13"/>
  <c r="E191" i="13"/>
  <c r="F190" i="13"/>
  <c r="E190" i="13"/>
  <c r="F189" i="13"/>
  <c r="E189" i="13"/>
  <c r="F188" i="13"/>
  <c r="E188" i="13"/>
  <c r="F187" i="13"/>
  <c r="E187" i="13"/>
  <c r="F186" i="13"/>
  <c r="E186" i="13"/>
  <c r="F185" i="13"/>
  <c r="E185" i="13"/>
  <c r="F184" i="13"/>
  <c r="E184" i="13"/>
  <c r="F183" i="13"/>
  <c r="E183" i="13"/>
  <c r="F182" i="13"/>
  <c r="E182" i="13"/>
  <c r="F181" i="13"/>
  <c r="E181" i="13"/>
  <c r="F180" i="13"/>
  <c r="E180" i="13"/>
  <c r="F179" i="13"/>
  <c r="E179" i="13"/>
  <c r="F178" i="13"/>
  <c r="E178" i="13"/>
  <c r="F177" i="13"/>
  <c r="E177" i="13"/>
  <c r="F176" i="13"/>
  <c r="E176" i="13"/>
  <c r="F175" i="13"/>
  <c r="E175" i="13"/>
  <c r="F174" i="13"/>
  <c r="E174" i="13"/>
  <c r="F173" i="13"/>
  <c r="E173" i="13"/>
  <c r="F172" i="13"/>
  <c r="E172" i="13"/>
  <c r="F171" i="13"/>
  <c r="E171" i="13"/>
  <c r="F170" i="13"/>
  <c r="E170" i="13"/>
  <c r="F169" i="13"/>
  <c r="E169" i="13"/>
  <c r="F168" i="13"/>
  <c r="E168" i="13"/>
  <c r="F167" i="13"/>
  <c r="E167" i="13"/>
  <c r="F166" i="13"/>
  <c r="E166" i="13"/>
  <c r="F165" i="13"/>
  <c r="E165" i="13"/>
  <c r="F164" i="13"/>
  <c r="E164" i="13"/>
  <c r="F163" i="13"/>
  <c r="E163" i="13"/>
  <c r="F162" i="13"/>
  <c r="E162" i="13"/>
  <c r="F161" i="13"/>
  <c r="E161" i="13"/>
  <c r="F160" i="13"/>
  <c r="E160" i="13"/>
  <c r="F159" i="13"/>
  <c r="E159" i="13"/>
  <c r="F158" i="13"/>
  <c r="E158" i="13"/>
  <c r="F157" i="13"/>
  <c r="E157" i="13"/>
  <c r="F156" i="13"/>
  <c r="E156" i="13"/>
  <c r="F155" i="13"/>
  <c r="E155" i="13"/>
  <c r="F154" i="13"/>
  <c r="E154" i="13"/>
  <c r="F153" i="13"/>
  <c r="E153" i="13"/>
  <c r="F152" i="13"/>
  <c r="E152" i="13"/>
  <c r="F151" i="13"/>
  <c r="E151" i="13"/>
  <c r="F150" i="13"/>
  <c r="E150" i="13"/>
  <c r="F149" i="13"/>
  <c r="E149" i="13"/>
  <c r="F148" i="13"/>
  <c r="E148" i="13"/>
  <c r="F147" i="13"/>
  <c r="E147" i="13"/>
  <c r="F146" i="13"/>
  <c r="E146" i="13"/>
  <c r="F145" i="13"/>
  <c r="E145" i="13"/>
  <c r="F144" i="13"/>
  <c r="E144" i="13"/>
  <c r="F143" i="13"/>
  <c r="E143" i="13"/>
  <c r="F142" i="13"/>
  <c r="E142" i="13"/>
  <c r="F141" i="13"/>
  <c r="E141" i="13"/>
  <c r="F140" i="13"/>
  <c r="E140" i="13"/>
  <c r="F139" i="13"/>
  <c r="E139" i="13"/>
  <c r="F138" i="13"/>
  <c r="E138" i="13"/>
  <c r="F137" i="13"/>
  <c r="E137" i="13"/>
  <c r="F136" i="13"/>
  <c r="E136" i="13"/>
  <c r="F135" i="13"/>
  <c r="E135" i="13"/>
  <c r="F134" i="13"/>
  <c r="E134" i="13"/>
  <c r="F133" i="13"/>
  <c r="E133" i="13"/>
  <c r="F132" i="13"/>
  <c r="E132" i="13"/>
  <c r="F131" i="13"/>
  <c r="E131" i="13"/>
  <c r="F130" i="13"/>
  <c r="E130" i="13"/>
  <c r="F129" i="13"/>
  <c r="E129" i="13"/>
  <c r="F128" i="13"/>
  <c r="E128" i="13"/>
  <c r="F127" i="13"/>
  <c r="E127" i="13"/>
  <c r="F126" i="13"/>
  <c r="E126" i="13"/>
  <c r="F125" i="13"/>
  <c r="E125" i="13"/>
  <c r="F124" i="13"/>
  <c r="E124" i="13"/>
  <c r="F123" i="13"/>
  <c r="E123" i="13"/>
  <c r="F122" i="13"/>
  <c r="E122" i="13"/>
  <c r="F121" i="13"/>
  <c r="E121" i="13"/>
  <c r="F120" i="13"/>
  <c r="E120" i="13"/>
  <c r="F119" i="13"/>
  <c r="E119" i="13"/>
  <c r="F118" i="13"/>
  <c r="E118" i="13"/>
  <c r="F117" i="13"/>
  <c r="E117" i="13"/>
  <c r="F116" i="13"/>
  <c r="E116" i="13"/>
  <c r="F115" i="13"/>
  <c r="E115" i="13"/>
  <c r="F114" i="13"/>
  <c r="E114" i="13"/>
  <c r="F113" i="13"/>
  <c r="E113" i="13"/>
  <c r="F112" i="13"/>
  <c r="E112" i="13"/>
  <c r="F111" i="13"/>
  <c r="E111" i="13"/>
  <c r="F110" i="13"/>
  <c r="E110" i="13"/>
  <c r="F109" i="13"/>
  <c r="E109" i="13"/>
  <c r="F108" i="13"/>
  <c r="E108" i="13"/>
  <c r="F107" i="13"/>
  <c r="E107" i="13"/>
  <c r="F106" i="13"/>
  <c r="E106" i="13"/>
  <c r="F104" i="13"/>
  <c r="E104" i="13"/>
  <c r="F103" i="13"/>
  <c r="E103" i="13"/>
  <c r="F102" i="13"/>
  <c r="E102" i="13"/>
  <c r="F101" i="13"/>
  <c r="E101" i="13"/>
  <c r="F100" i="13"/>
  <c r="E100" i="13"/>
  <c r="F99" i="13"/>
  <c r="E99" i="13"/>
  <c r="F98" i="13"/>
  <c r="E98" i="13"/>
  <c r="F97" i="13"/>
  <c r="E97" i="13"/>
  <c r="F96" i="13"/>
  <c r="E96" i="13"/>
  <c r="F95" i="13"/>
  <c r="E95" i="13"/>
  <c r="F94" i="13"/>
  <c r="E94" i="13"/>
  <c r="F93" i="13"/>
  <c r="E93" i="13"/>
  <c r="F92" i="13"/>
  <c r="E92" i="13"/>
  <c r="F91" i="13"/>
  <c r="E91" i="13"/>
  <c r="F90" i="13"/>
  <c r="E90" i="13"/>
  <c r="F89" i="13"/>
  <c r="E89" i="13"/>
  <c r="F88" i="13"/>
  <c r="E88" i="13"/>
  <c r="F87" i="13"/>
  <c r="E87" i="13"/>
  <c r="F86" i="13"/>
  <c r="E86" i="13"/>
  <c r="F85" i="13"/>
  <c r="E85" i="13"/>
  <c r="F84" i="13"/>
  <c r="E84" i="13"/>
  <c r="F83" i="13"/>
  <c r="E83" i="13"/>
  <c r="F82" i="13"/>
  <c r="E82" i="13"/>
  <c r="F81" i="13"/>
  <c r="E81" i="13"/>
  <c r="F80" i="13"/>
  <c r="E80" i="13"/>
  <c r="F79" i="13"/>
  <c r="E79" i="13"/>
  <c r="F78" i="13"/>
  <c r="E78" i="13"/>
  <c r="F77" i="13"/>
  <c r="E77" i="13"/>
  <c r="F76" i="13"/>
  <c r="E76" i="13"/>
  <c r="F75" i="13"/>
  <c r="E75" i="13"/>
  <c r="F74" i="13"/>
  <c r="E74" i="13"/>
  <c r="F73" i="13"/>
  <c r="E73" i="13"/>
  <c r="F72" i="13"/>
  <c r="E72" i="13"/>
  <c r="F71" i="13"/>
  <c r="E71" i="13"/>
  <c r="F70" i="13"/>
  <c r="E70" i="13"/>
  <c r="F69" i="13"/>
  <c r="E69" i="13"/>
  <c r="F68" i="13"/>
  <c r="E68" i="13"/>
  <c r="F67" i="13"/>
  <c r="E67" i="13"/>
  <c r="F66" i="13"/>
  <c r="E66" i="13"/>
  <c r="F65" i="13"/>
  <c r="E65" i="13"/>
  <c r="F64" i="13"/>
  <c r="E64" i="13"/>
  <c r="F63" i="13"/>
  <c r="E63" i="13"/>
  <c r="F62" i="13"/>
  <c r="E62" i="13"/>
  <c r="F61" i="13"/>
  <c r="E61" i="13"/>
  <c r="F60" i="13"/>
  <c r="E60" i="13"/>
  <c r="F59" i="13"/>
  <c r="E59" i="13"/>
  <c r="F58" i="13"/>
  <c r="E58" i="13"/>
  <c r="F57" i="13"/>
  <c r="E57" i="13"/>
  <c r="F56" i="13"/>
  <c r="E56" i="13"/>
  <c r="F55" i="13"/>
  <c r="E55" i="13"/>
  <c r="F54" i="13"/>
  <c r="E54" i="13"/>
  <c r="F53" i="13"/>
  <c r="E53" i="13"/>
  <c r="F52" i="13"/>
  <c r="E52" i="13"/>
  <c r="F51" i="13"/>
  <c r="E51" i="13"/>
  <c r="F50" i="13"/>
  <c r="E50" i="13"/>
  <c r="F49" i="13"/>
  <c r="E49" i="13"/>
  <c r="F48" i="13"/>
  <c r="E48" i="13"/>
  <c r="F47" i="13"/>
  <c r="E47" i="13"/>
  <c r="F46" i="13"/>
  <c r="E46" i="13"/>
  <c r="F45" i="13"/>
  <c r="E45" i="13"/>
  <c r="F44" i="13"/>
  <c r="E44" i="13"/>
  <c r="F43" i="13"/>
  <c r="E43" i="13"/>
  <c r="F42" i="13"/>
  <c r="E42" i="13"/>
  <c r="F41" i="13"/>
  <c r="E41" i="13"/>
  <c r="F40" i="13"/>
  <c r="E40" i="13"/>
  <c r="F39" i="13"/>
  <c r="E39" i="13"/>
  <c r="F38" i="13"/>
  <c r="E38" i="13"/>
  <c r="F37" i="13"/>
  <c r="E37" i="13"/>
  <c r="F36" i="13"/>
  <c r="E36" i="13"/>
  <c r="F35" i="13"/>
  <c r="E35" i="13"/>
  <c r="F34" i="13"/>
  <c r="E34" i="13"/>
  <c r="F33" i="13"/>
  <c r="E33" i="13"/>
  <c r="F32" i="13"/>
  <c r="E32" i="13"/>
  <c r="F31" i="13"/>
  <c r="E31" i="13"/>
  <c r="F30" i="13"/>
  <c r="E30" i="13"/>
  <c r="F29" i="13"/>
  <c r="E29" i="13"/>
  <c r="F28" i="13"/>
  <c r="E28" i="13"/>
  <c r="F27" i="13"/>
  <c r="E27" i="13"/>
  <c r="F26" i="13"/>
  <c r="E26" i="13"/>
  <c r="F25" i="13"/>
  <c r="E25" i="13"/>
  <c r="F24" i="13"/>
  <c r="E24" i="13"/>
  <c r="F23" i="13"/>
  <c r="E23" i="13"/>
  <c r="F22" i="13"/>
  <c r="E22" i="13"/>
  <c r="F21" i="13"/>
  <c r="E21" i="13"/>
  <c r="F20" i="13"/>
  <c r="E20" i="13"/>
  <c r="F19" i="13"/>
  <c r="E19" i="13"/>
  <c r="F18" i="13"/>
  <c r="E18" i="13"/>
  <c r="F17" i="13"/>
  <c r="E17" i="13"/>
  <c r="F16" i="13"/>
  <c r="E16" i="13"/>
  <c r="F15" i="13"/>
  <c r="E15" i="13"/>
  <c r="F14" i="13"/>
  <c r="E14" i="13"/>
  <c r="F13" i="13"/>
  <c r="E13" i="13"/>
  <c r="F12" i="13"/>
  <c r="E12" i="13"/>
  <c r="F11" i="13"/>
  <c r="E11" i="13"/>
  <c r="F10" i="13"/>
  <c r="E10" i="13"/>
  <c r="F9" i="13"/>
  <c r="E9" i="13"/>
  <c r="F8" i="13"/>
  <c r="E8" i="13"/>
  <c r="F7" i="13"/>
  <c r="E7" i="13"/>
  <c r="F6" i="13"/>
  <c r="E6" i="13"/>
  <c r="F5" i="13"/>
  <c r="E5" i="13"/>
  <c r="F4" i="13"/>
  <c r="E4" i="13"/>
  <c r="F3" i="13"/>
  <c r="E3" i="13"/>
  <c r="E105" i="13"/>
  <c r="F105" i="13"/>
  <c r="J217" i="9"/>
  <c r="J216" i="9"/>
  <c r="J215" i="9"/>
  <c r="J214" i="9"/>
  <c r="J213" i="9"/>
  <c r="J212" i="9"/>
  <c r="J211" i="9"/>
  <c r="J210" i="9"/>
  <c r="J209" i="9"/>
  <c r="J208" i="9"/>
  <c r="J207" i="9"/>
  <c r="J206" i="9"/>
  <c r="J205" i="9"/>
  <c r="J204" i="9"/>
  <c r="J203" i="9"/>
  <c r="J202" i="9"/>
  <c r="J201" i="9"/>
  <c r="J200" i="9"/>
  <c r="J199" i="9"/>
  <c r="J198" i="9"/>
  <c r="J197" i="9"/>
  <c r="J196" i="9"/>
  <c r="J195" i="9"/>
  <c r="J194" i="9"/>
  <c r="J193" i="9"/>
  <c r="J192" i="9"/>
  <c r="J191" i="9"/>
  <c r="J190" i="9"/>
  <c r="J189" i="9"/>
  <c r="J188" i="9"/>
  <c r="J187" i="9"/>
  <c r="J186" i="9"/>
  <c r="J185" i="9"/>
  <c r="J184" i="9"/>
  <c r="J183" i="9"/>
  <c r="J182" i="9"/>
  <c r="J181" i="9"/>
  <c r="J180" i="9"/>
  <c r="J179" i="9"/>
  <c r="J178" i="9"/>
  <c r="J177" i="9"/>
  <c r="J176" i="9"/>
  <c r="J175" i="9"/>
  <c r="J174" i="9"/>
  <c r="J173" i="9"/>
  <c r="J172" i="9"/>
  <c r="J171" i="9"/>
  <c r="J170" i="9"/>
  <c r="J169" i="9"/>
  <c r="J168" i="9"/>
  <c r="J167" i="9"/>
  <c r="J166" i="9"/>
  <c r="J165" i="9"/>
  <c r="J164" i="9"/>
  <c r="J163" i="9"/>
  <c r="J162" i="9"/>
  <c r="J161" i="9"/>
  <c r="J160" i="9"/>
  <c r="J159" i="9"/>
  <c r="J158" i="9"/>
  <c r="J157" i="9"/>
  <c r="J156" i="9"/>
  <c r="J155" i="9"/>
  <c r="J154" i="9"/>
  <c r="J153" i="9"/>
  <c r="J152" i="9"/>
  <c r="J151" i="9"/>
  <c r="J150" i="9"/>
  <c r="J149" i="9"/>
  <c r="J148" i="9"/>
  <c r="J147" i="9"/>
  <c r="J146" i="9"/>
  <c r="J145" i="9"/>
  <c r="J144" i="9"/>
  <c r="J143" i="9"/>
  <c r="J142" i="9"/>
  <c r="J141" i="9"/>
  <c r="J140" i="9"/>
  <c r="J139" i="9"/>
  <c r="J138" i="9"/>
  <c r="J137" i="9"/>
  <c r="J136" i="9"/>
  <c r="J135" i="9"/>
  <c r="J134" i="9"/>
  <c r="J133" i="9"/>
  <c r="J132" i="9"/>
  <c r="J131" i="9"/>
  <c r="J130" i="9"/>
  <c r="J129" i="9"/>
  <c r="J128" i="9"/>
  <c r="J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8" i="9"/>
  <c r="J7" i="9"/>
  <c r="J6" i="9"/>
  <c r="J5" i="9"/>
  <c r="J4" i="9"/>
  <c r="J3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3" i="9"/>
  <c r="K4" i="9"/>
  <c r="K5" i="9"/>
  <c r="K6" i="9"/>
  <c r="K7" i="9"/>
  <c r="K8" i="9"/>
  <c r="K9" i="9"/>
  <c r="J9" i="9"/>
  <c r="L3" i="9"/>
  <c r="L3" i="10"/>
  <c r="B2" i="12"/>
  <c r="B3" i="12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D6" i="12"/>
  <c r="L3" i="11"/>
  <c r="K217" i="11"/>
  <c r="J217" i="11"/>
  <c r="K216" i="11"/>
  <c r="J216" i="11"/>
  <c r="K215" i="11"/>
  <c r="J215" i="11"/>
  <c r="K214" i="11"/>
  <c r="J214" i="11"/>
  <c r="K213" i="11"/>
  <c r="J213" i="11"/>
  <c r="K212" i="11"/>
  <c r="J212" i="11"/>
  <c r="K211" i="11"/>
  <c r="J211" i="11"/>
  <c r="K210" i="11"/>
  <c r="J210" i="11"/>
  <c r="K209" i="11"/>
  <c r="J209" i="11"/>
  <c r="K208" i="11"/>
  <c r="J208" i="11"/>
  <c r="K207" i="11"/>
  <c r="J207" i="11"/>
  <c r="K206" i="11"/>
  <c r="J206" i="11"/>
  <c r="K205" i="11"/>
  <c r="J205" i="11"/>
  <c r="K204" i="11"/>
  <c r="J204" i="11"/>
  <c r="K203" i="11"/>
  <c r="J203" i="11"/>
  <c r="K202" i="11"/>
  <c r="J202" i="11"/>
  <c r="K201" i="11"/>
  <c r="J201" i="11"/>
  <c r="K200" i="11"/>
  <c r="J200" i="11"/>
  <c r="K199" i="11"/>
  <c r="J199" i="11"/>
  <c r="K198" i="11"/>
  <c r="J198" i="11"/>
  <c r="K197" i="11"/>
  <c r="J197" i="11"/>
  <c r="K196" i="11"/>
  <c r="J196" i="11"/>
  <c r="K195" i="11"/>
  <c r="J195" i="11"/>
  <c r="K194" i="11"/>
  <c r="J194" i="11"/>
  <c r="K193" i="11"/>
  <c r="J193" i="11"/>
  <c r="K192" i="11"/>
  <c r="J192" i="11"/>
  <c r="K191" i="11"/>
  <c r="J191" i="11"/>
  <c r="K190" i="11"/>
  <c r="J190" i="11"/>
  <c r="K189" i="11"/>
  <c r="J189" i="11"/>
  <c r="K188" i="11"/>
  <c r="J188" i="11"/>
  <c r="K187" i="11"/>
  <c r="J187" i="11"/>
  <c r="K186" i="11"/>
  <c r="J186" i="11"/>
  <c r="K185" i="11"/>
  <c r="J185" i="11"/>
  <c r="K184" i="11"/>
  <c r="J184" i="11"/>
  <c r="K183" i="11"/>
  <c r="J183" i="11"/>
  <c r="K182" i="11"/>
  <c r="J182" i="11"/>
  <c r="K181" i="11"/>
  <c r="J181" i="11"/>
  <c r="K180" i="11"/>
  <c r="J180" i="11"/>
  <c r="K179" i="11"/>
  <c r="J179" i="11"/>
  <c r="K178" i="11"/>
  <c r="J178" i="11"/>
  <c r="K177" i="11"/>
  <c r="J177" i="11"/>
  <c r="K176" i="11"/>
  <c r="J176" i="11"/>
  <c r="K175" i="11"/>
  <c r="J175" i="11"/>
  <c r="K174" i="11"/>
  <c r="J174" i="11"/>
  <c r="K173" i="11"/>
  <c r="J173" i="11"/>
  <c r="K172" i="11"/>
  <c r="J172" i="11"/>
  <c r="K171" i="11"/>
  <c r="J171" i="11"/>
  <c r="K170" i="11"/>
  <c r="J170" i="11"/>
  <c r="K169" i="11"/>
  <c r="J169" i="11"/>
  <c r="K168" i="11"/>
  <c r="J168" i="11"/>
  <c r="K167" i="11"/>
  <c r="J167" i="11"/>
  <c r="K166" i="11"/>
  <c r="J166" i="11"/>
  <c r="K165" i="11"/>
  <c r="J165" i="11"/>
  <c r="K164" i="11"/>
  <c r="J164" i="11"/>
  <c r="K163" i="11"/>
  <c r="J163" i="11"/>
  <c r="K162" i="11"/>
  <c r="J162" i="11"/>
  <c r="K161" i="11"/>
  <c r="J161" i="11"/>
  <c r="K160" i="11"/>
  <c r="J160" i="11"/>
  <c r="K159" i="11"/>
  <c r="J159" i="11"/>
  <c r="K158" i="11"/>
  <c r="J158" i="11"/>
  <c r="K157" i="11"/>
  <c r="J157" i="11"/>
  <c r="K156" i="11"/>
  <c r="J156" i="11"/>
  <c r="K155" i="11"/>
  <c r="J155" i="11"/>
  <c r="K154" i="11"/>
  <c r="J154" i="11"/>
  <c r="K153" i="11"/>
  <c r="J153" i="11"/>
  <c r="K152" i="11"/>
  <c r="J152" i="11"/>
  <c r="K151" i="11"/>
  <c r="J151" i="11"/>
  <c r="K150" i="11"/>
  <c r="J150" i="11"/>
  <c r="K149" i="11"/>
  <c r="J149" i="11"/>
  <c r="K148" i="11"/>
  <c r="J148" i="11"/>
  <c r="K147" i="11"/>
  <c r="J147" i="11"/>
  <c r="K146" i="11"/>
  <c r="J146" i="11"/>
  <c r="K145" i="11"/>
  <c r="J145" i="11"/>
  <c r="K144" i="11"/>
  <c r="J144" i="11"/>
  <c r="K143" i="11"/>
  <c r="J143" i="11"/>
  <c r="K142" i="11"/>
  <c r="J142" i="11"/>
  <c r="K141" i="11"/>
  <c r="J141" i="11"/>
  <c r="K140" i="11"/>
  <c r="J140" i="11"/>
  <c r="K139" i="11"/>
  <c r="J139" i="11"/>
  <c r="K138" i="11"/>
  <c r="J138" i="11"/>
  <c r="K137" i="11"/>
  <c r="J137" i="11"/>
  <c r="K136" i="11"/>
  <c r="J136" i="11"/>
  <c r="K135" i="11"/>
  <c r="J135" i="11"/>
  <c r="K134" i="11"/>
  <c r="J134" i="11"/>
  <c r="K133" i="11"/>
  <c r="J133" i="11"/>
  <c r="K132" i="11"/>
  <c r="J132" i="11"/>
  <c r="K131" i="11"/>
  <c r="J131" i="11"/>
  <c r="K130" i="11"/>
  <c r="J130" i="11"/>
  <c r="K129" i="11"/>
  <c r="J129" i="11"/>
  <c r="K128" i="11"/>
  <c r="J128" i="11"/>
  <c r="K127" i="11"/>
  <c r="J127" i="11"/>
  <c r="K126" i="11"/>
  <c r="J126" i="11"/>
  <c r="K125" i="11"/>
  <c r="J125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5" i="11"/>
  <c r="J115" i="11"/>
  <c r="K114" i="11"/>
  <c r="J114" i="11"/>
  <c r="K113" i="11"/>
  <c r="J113" i="11"/>
  <c r="K112" i="11"/>
  <c r="J112" i="11"/>
  <c r="M111" i="11"/>
  <c r="N111" i="11"/>
  <c r="O111" i="11"/>
  <c r="L111" i="11"/>
  <c r="K111" i="11"/>
  <c r="J111" i="11"/>
  <c r="M110" i="11"/>
  <c r="N110" i="11"/>
  <c r="O110" i="11"/>
  <c r="L110" i="11"/>
  <c r="K110" i="11"/>
  <c r="J110" i="11"/>
  <c r="M109" i="11"/>
  <c r="N109" i="11"/>
  <c r="O109" i="11"/>
  <c r="L109" i="11"/>
  <c r="K109" i="11"/>
  <c r="J109" i="11"/>
  <c r="M108" i="11"/>
  <c r="N108" i="11"/>
  <c r="O108" i="11"/>
  <c r="L108" i="11"/>
  <c r="K108" i="11"/>
  <c r="J108" i="11"/>
  <c r="P107" i="11"/>
  <c r="M107" i="11"/>
  <c r="N107" i="11"/>
  <c r="O107" i="11"/>
  <c r="L107" i="11"/>
  <c r="K107" i="11"/>
  <c r="J107" i="11"/>
  <c r="P106" i="11"/>
  <c r="M106" i="11"/>
  <c r="N106" i="11"/>
  <c r="O106" i="11"/>
  <c r="L106" i="11"/>
  <c r="K106" i="11"/>
  <c r="J106" i="11"/>
  <c r="P105" i="11"/>
  <c r="M105" i="11"/>
  <c r="N105" i="11"/>
  <c r="O105" i="11"/>
  <c r="L105" i="11"/>
  <c r="K105" i="11"/>
  <c r="J105" i="11"/>
  <c r="P104" i="11"/>
  <c r="M104" i="11"/>
  <c r="N104" i="11"/>
  <c r="O104" i="11"/>
  <c r="L104" i="11"/>
  <c r="K104" i="11"/>
  <c r="J104" i="11"/>
  <c r="P103" i="11"/>
  <c r="P102" i="11"/>
  <c r="Q103" i="11"/>
  <c r="M103" i="11"/>
  <c r="N103" i="11"/>
  <c r="O103" i="11"/>
  <c r="L103" i="11"/>
  <c r="K103" i="11"/>
  <c r="J103" i="11"/>
  <c r="P101" i="11"/>
  <c r="Q102" i="11"/>
  <c r="M102" i="11"/>
  <c r="N102" i="11"/>
  <c r="O102" i="11"/>
  <c r="L102" i="11"/>
  <c r="K102" i="11"/>
  <c r="J102" i="11"/>
  <c r="P100" i="11"/>
  <c r="Q101" i="11"/>
  <c r="M101" i="11"/>
  <c r="N101" i="11"/>
  <c r="O101" i="11"/>
  <c r="L101" i="11"/>
  <c r="K101" i="11"/>
  <c r="J101" i="11"/>
  <c r="P99" i="11"/>
  <c r="Q100" i="11"/>
  <c r="M100" i="11"/>
  <c r="N100" i="11"/>
  <c r="O100" i="11"/>
  <c r="L100" i="11"/>
  <c r="K100" i="11"/>
  <c r="J100" i="11"/>
  <c r="P98" i="11"/>
  <c r="Q99" i="11"/>
  <c r="M99" i="11"/>
  <c r="N99" i="11"/>
  <c r="O99" i="11"/>
  <c r="L99" i="11"/>
  <c r="K99" i="11"/>
  <c r="J99" i="11"/>
  <c r="P97" i="11"/>
  <c r="Q98" i="11"/>
  <c r="M98" i="11"/>
  <c r="N98" i="11"/>
  <c r="O98" i="11"/>
  <c r="L98" i="11"/>
  <c r="K98" i="11"/>
  <c r="J98" i="11"/>
  <c r="P96" i="11"/>
  <c r="Q97" i="11"/>
  <c r="M97" i="11"/>
  <c r="N97" i="11"/>
  <c r="O97" i="11"/>
  <c r="L97" i="11"/>
  <c r="K97" i="11"/>
  <c r="J97" i="11"/>
  <c r="P95" i="11"/>
  <c r="Q96" i="11"/>
  <c r="M96" i="11"/>
  <c r="N96" i="11"/>
  <c r="O96" i="11"/>
  <c r="L96" i="11"/>
  <c r="K96" i="11"/>
  <c r="J96" i="11"/>
  <c r="P94" i="11"/>
  <c r="Q95" i="11"/>
  <c r="M95" i="11"/>
  <c r="N95" i="11"/>
  <c r="O95" i="11"/>
  <c r="L95" i="11"/>
  <c r="K95" i="11"/>
  <c r="J95" i="11"/>
  <c r="P93" i="11"/>
  <c r="Q94" i="11"/>
  <c r="M94" i="11"/>
  <c r="N94" i="11"/>
  <c r="O94" i="11"/>
  <c r="L94" i="11"/>
  <c r="K94" i="11"/>
  <c r="J94" i="11"/>
  <c r="P92" i="11"/>
  <c r="Q93" i="11"/>
  <c r="M93" i="11"/>
  <c r="N93" i="11"/>
  <c r="O93" i="11"/>
  <c r="L93" i="11"/>
  <c r="K93" i="11"/>
  <c r="J93" i="11"/>
  <c r="P91" i="11"/>
  <c r="Q92" i="11"/>
  <c r="M92" i="11"/>
  <c r="N92" i="11"/>
  <c r="O92" i="11"/>
  <c r="L92" i="11"/>
  <c r="K92" i="11"/>
  <c r="J92" i="11"/>
  <c r="P90" i="11"/>
  <c r="Q91" i="11"/>
  <c r="M91" i="11"/>
  <c r="N91" i="11"/>
  <c r="O91" i="11"/>
  <c r="L91" i="11"/>
  <c r="K91" i="11"/>
  <c r="J91" i="11"/>
  <c r="P89" i="11"/>
  <c r="Q90" i="11"/>
  <c r="M90" i="11"/>
  <c r="N90" i="11"/>
  <c r="O90" i="11"/>
  <c r="L90" i="11"/>
  <c r="K90" i="11"/>
  <c r="J90" i="11"/>
  <c r="M89" i="11"/>
  <c r="N89" i="11"/>
  <c r="O89" i="11"/>
  <c r="L89" i="11"/>
  <c r="K89" i="11"/>
  <c r="J89" i="11"/>
  <c r="P88" i="11"/>
  <c r="M88" i="11"/>
  <c r="N88" i="11"/>
  <c r="O88" i="11"/>
  <c r="L88" i="11"/>
  <c r="K88" i="11"/>
  <c r="J88" i="11"/>
  <c r="P87" i="11"/>
  <c r="M87" i="11"/>
  <c r="N87" i="11"/>
  <c r="O87" i="11"/>
  <c r="L87" i="11"/>
  <c r="K87" i="11"/>
  <c r="J87" i="11"/>
  <c r="P86" i="11"/>
  <c r="M86" i="11"/>
  <c r="N86" i="11"/>
  <c r="O86" i="11"/>
  <c r="L86" i="11"/>
  <c r="K86" i="11"/>
  <c r="J86" i="11"/>
  <c r="P85" i="11"/>
  <c r="M85" i="11"/>
  <c r="N85" i="11"/>
  <c r="O85" i="11"/>
  <c r="L85" i="11"/>
  <c r="K85" i="11"/>
  <c r="J85" i="11"/>
  <c r="P84" i="11"/>
  <c r="M84" i="11"/>
  <c r="N84" i="11"/>
  <c r="O84" i="11"/>
  <c r="L84" i="11"/>
  <c r="K84" i="11"/>
  <c r="J84" i="11"/>
  <c r="P83" i="11"/>
  <c r="M83" i="11"/>
  <c r="N83" i="11"/>
  <c r="O83" i="11"/>
  <c r="L83" i="11"/>
  <c r="K83" i="11"/>
  <c r="J83" i="11"/>
  <c r="P82" i="11"/>
  <c r="M82" i="11"/>
  <c r="N82" i="11"/>
  <c r="O82" i="11"/>
  <c r="L82" i="11"/>
  <c r="K82" i="11"/>
  <c r="J82" i="11"/>
  <c r="P81" i="11"/>
  <c r="M81" i="11"/>
  <c r="N81" i="11"/>
  <c r="O81" i="11"/>
  <c r="L81" i="11"/>
  <c r="K81" i="11"/>
  <c r="J81" i="11"/>
  <c r="P80" i="11"/>
  <c r="M80" i="11"/>
  <c r="N80" i="11"/>
  <c r="O80" i="11"/>
  <c r="L80" i="11"/>
  <c r="K80" i="11"/>
  <c r="J80" i="11"/>
  <c r="P79" i="11"/>
  <c r="M79" i="11"/>
  <c r="N79" i="11"/>
  <c r="O79" i="11"/>
  <c r="L79" i="11"/>
  <c r="K79" i="11"/>
  <c r="J79" i="11"/>
  <c r="P78" i="11"/>
  <c r="M78" i="11"/>
  <c r="N78" i="11"/>
  <c r="O78" i="11"/>
  <c r="L78" i="11"/>
  <c r="K78" i="11"/>
  <c r="J78" i="11"/>
  <c r="P77" i="11"/>
  <c r="M77" i="11"/>
  <c r="N77" i="11"/>
  <c r="O77" i="11"/>
  <c r="L77" i="11"/>
  <c r="K77" i="11"/>
  <c r="J77" i="11"/>
  <c r="P76" i="11"/>
  <c r="M76" i="11"/>
  <c r="N76" i="11"/>
  <c r="O76" i="11"/>
  <c r="L76" i="11"/>
  <c r="K76" i="11"/>
  <c r="J76" i="11"/>
  <c r="P75" i="11"/>
  <c r="M75" i="11"/>
  <c r="N75" i="11"/>
  <c r="O75" i="11"/>
  <c r="L75" i="11"/>
  <c r="K75" i="11"/>
  <c r="J75" i="11"/>
  <c r="P74" i="11"/>
  <c r="M74" i="11"/>
  <c r="N74" i="11"/>
  <c r="O74" i="11"/>
  <c r="L74" i="11"/>
  <c r="K74" i="11"/>
  <c r="J74" i="11"/>
  <c r="P73" i="11"/>
  <c r="M73" i="11"/>
  <c r="N73" i="11"/>
  <c r="O73" i="11"/>
  <c r="L73" i="11"/>
  <c r="K73" i="11"/>
  <c r="J73" i="11"/>
  <c r="P72" i="11"/>
  <c r="M72" i="11"/>
  <c r="N72" i="11"/>
  <c r="O72" i="11"/>
  <c r="L72" i="11"/>
  <c r="K72" i="11"/>
  <c r="J72" i="11"/>
  <c r="P71" i="11"/>
  <c r="M71" i="11"/>
  <c r="N71" i="11"/>
  <c r="O71" i="11"/>
  <c r="L71" i="11"/>
  <c r="K71" i="11"/>
  <c r="J71" i="11"/>
  <c r="P70" i="11"/>
  <c r="M70" i="11"/>
  <c r="N70" i="11"/>
  <c r="O70" i="11"/>
  <c r="L70" i="11"/>
  <c r="K70" i="11"/>
  <c r="J70" i="11"/>
  <c r="P69" i="11"/>
  <c r="M69" i="11"/>
  <c r="N69" i="11"/>
  <c r="O69" i="11"/>
  <c r="L69" i="11"/>
  <c r="K69" i="11"/>
  <c r="J69" i="11"/>
  <c r="P68" i="11"/>
  <c r="M68" i="11"/>
  <c r="N68" i="11"/>
  <c r="O68" i="11"/>
  <c r="L68" i="11"/>
  <c r="K68" i="11"/>
  <c r="J68" i="11"/>
  <c r="P67" i="11"/>
  <c r="M67" i="11"/>
  <c r="N67" i="11"/>
  <c r="O67" i="11"/>
  <c r="L67" i="11"/>
  <c r="K67" i="11"/>
  <c r="J67" i="11"/>
  <c r="P66" i="11"/>
  <c r="M66" i="11"/>
  <c r="N66" i="11"/>
  <c r="O66" i="11"/>
  <c r="L66" i="11"/>
  <c r="K66" i="11"/>
  <c r="J66" i="11"/>
  <c r="P65" i="11"/>
  <c r="M65" i="11"/>
  <c r="N65" i="11"/>
  <c r="O65" i="11"/>
  <c r="L65" i="11"/>
  <c r="K65" i="11"/>
  <c r="J65" i="11"/>
  <c r="P64" i="11"/>
  <c r="M64" i="11"/>
  <c r="N64" i="11"/>
  <c r="O64" i="11"/>
  <c r="L64" i="11"/>
  <c r="K64" i="11"/>
  <c r="J64" i="11"/>
  <c r="P63" i="11"/>
  <c r="M63" i="11"/>
  <c r="N63" i="11"/>
  <c r="O63" i="11"/>
  <c r="L63" i="11"/>
  <c r="K63" i="11"/>
  <c r="J63" i="11"/>
  <c r="P62" i="11"/>
  <c r="M62" i="11"/>
  <c r="N62" i="11"/>
  <c r="O62" i="11"/>
  <c r="L62" i="11"/>
  <c r="K62" i="11"/>
  <c r="J62" i="11"/>
  <c r="P61" i="11"/>
  <c r="M61" i="11"/>
  <c r="N61" i="11"/>
  <c r="O61" i="11"/>
  <c r="L61" i="11"/>
  <c r="K61" i="11"/>
  <c r="J61" i="11"/>
  <c r="P60" i="11"/>
  <c r="M60" i="11"/>
  <c r="N60" i="11"/>
  <c r="O60" i="11"/>
  <c r="L60" i="11"/>
  <c r="K60" i="11"/>
  <c r="J60" i="11"/>
  <c r="P59" i="11"/>
  <c r="M59" i="11"/>
  <c r="N59" i="11"/>
  <c r="O59" i="11"/>
  <c r="L59" i="11"/>
  <c r="K59" i="11"/>
  <c r="J59" i="11"/>
  <c r="P58" i="11"/>
  <c r="M58" i="11"/>
  <c r="N58" i="11"/>
  <c r="O58" i="11"/>
  <c r="L58" i="11"/>
  <c r="K58" i="11"/>
  <c r="J58" i="11"/>
  <c r="P57" i="11"/>
  <c r="M57" i="11"/>
  <c r="N57" i="11"/>
  <c r="O57" i="11"/>
  <c r="L57" i="11"/>
  <c r="K57" i="11"/>
  <c r="J57" i="11"/>
  <c r="P56" i="11"/>
  <c r="M56" i="11"/>
  <c r="N56" i="11"/>
  <c r="O56" i="11"/>
  <c r="L56" i="11"/>
  <c r="K56" i="11"/>
  <c r="J56" i="11"/>
  <c r="P55" i="11"/>
  <c r="M55" i="11"/>
  <c r="N55" i="11"/>
  <c r="O55" i="11"/>
  <c r="L55" i="11"/>
  <c r="K55" i="11"/>
  <c r="J55" i="11"/>
  <c r="P54" i="11"/>
  <c r="M54" i="11"/>
  <c r="N54" i="11"/>
  <c r="O54" i="11"/>
  <c r="L54" i="11"/>
  <c r="K54" i="11"/>
  <c r="J54" i="11"/>
  <c r="P53" i="11"/>
  <c r="M53" i="11"/>
  <c r="N53" i="11"/>
  <c r="O53" i="11"/>
  <c r="L53" i="11"/>
  <c r="K53" i="11"/>
  <c r="J53" i="11"/>
  <c r="P52" i="11"/>
  <c r="M52" i="11"/>
  <c r="N52" i="11"/>
  <c r="O52" i="11"/>
  <c r="L52" i="11"/>
  <c r="K52" i="11"/>
  <c r="J52" i="11"/>
  <c r="P51" i="11"/>
  <c r="M51" i="11"/>
  <c r="N51" i="11"/>
  <c r="O51" i="11"/>
  <c r="L51" i="11"/>
  <c r="K51" i="11"/>
  <c r="J51" i="11"/>
  <c r="P50" i="11"/>
  <c r="M50" i="11"/>
  <c r="N50" i="11"/>
  <c r="O50" i="11"/>
  <c r="L50" i="11"/>
  <c r="K50" i="11"/>
  <c r="J50" i="11"/>
  <c r="P49" i="11"/>
  <c r="M49" i="11"/>
  <c r="N49" i="11"/>
  <c r="O49" i="11"/>
  <c r="L49" i="11"/>
  <c r="K49" i="11"/>
  <c r="J49" i="11"/>
  <c r="P48" i="11"/>
  <c r="M48" i="11"/>
  <c r="N48" i="11"/>
  <c r="O48" i="11"/>
  <c r="L48" i="11"/>
  <c r="K48" i="11"/>
  <c r="J48" i="11"/>
  <c r="P47" i="11"/>
  <c r="M47" i="11"/>
  <c r="N47" i="11"/>
  <c r="O47" i="11"/>
  <c r="L47" i="11"/>
  <c r="K47" i="11"/>
  <c r="J47" i="11"/>
  <c r="P46" i="11"/>
  <c r="M46" i="11"/>
  <c r="N46" i="11"/>
  <c r="O46" i="11"/>
  <c r="L46" i="11"/>
  <c r="K46" i="11"/>
  <c r="J46" i="11"/>
  <c r="P45" i="11"/>
  <c r="M45" i="11"/>
  <c r="N45" i="11"/>
  <c r="O45" i="11"/>
  <c r="L45" i="11"/>
  <c r="K45" i="11"/>
  <c r="J45" i="11"/>
  <c r="P44" i="11"/>
  <c r="M44" i="11"/>
  <c r="N44" i="11"/>
  <c r="O44" i="11"/>
  <c r="L44" i="11"/>
  <c r="K44" i="11"/>
  <c r="J44" i="11"/>
  <c r="P43" i="11"/>
  <c r="M43" i="11"/>
  <c r="N43" i="11"/>
  <c r="O43" i="11"/>
  <c r="L43" i="11"/>
  <c r="K43" i="11"/>
  <c r="J43" i="11"/>
  <c r="P42" i="11"/>
  <c r="M42" i="11"/>
  <c r="N42" i="11"/>
  <c r="O42" i="11"/>
  <c r="L42" i="11"/>
  <c r="K42" i="11"/>
  <c r="J42" i="11"/>
  <c r="P41" i="11"/>
  <c r="M41" i="11"/>
  <c r="N41" i="11"/>
  <c r="O41" i="11"/>
  <c r="L41" i="11"/>
  <c r="K41" i="11"/>
  <c r="J41" i="11"/>
  <c r="P40" i="11"/>
  <c r="M40" i="11"/>
  <c r="N40" i="11"/>
  <c r="O40" i="11"/>
  <c r="L40" i="11"/>
  <c r="K40" i="11"/>
  <c r="J40" i="11"/>
  <c r="P39" i="11"/>
  <c r="M39" i="11"/>
  <c r="N39" i="11"/>
  <c r="O39" i="11"/>
  <c r="L39" i="11"/>
  <c r="K39" i="11"/>
  <c r="J39" i="11"/>
  <c r="P38" i="11"/>
  <c r="M38" i="11"/>
  <c r="N38" i="11"/>
  <c r="O38" i="11"/>
  <c r="L38" i="11"/>
  <c r="K38" i="11"/>
  <c r="J38" i="11"/>
  <c r="P37" i="11"/>
  <c r="M37" i="11"/>
  <c r="N37" i="11"/>
  <c r="O37" i="11"/>
  <c r="L37" i="11"/>
  <c r="K37" i="11"/>
  <c r="J37" i="11"/>
  <c r="P36" i="11"/>
  <c r="M36" i="11"/>
  <c r="N36" i="11"/>
  <c r="O36" i="11"/>
  <c r="L36" i="11"/>
  <c r="K36" i="11"/>
  <c r="J36" i="11"/>
  <c r="P35" i="11"/>
  <c r="M35" i="11"/>
  <c r="N35" i="11"/>
  <c r="O35" i="11"/>
  <c r="L35" i="11"/>
  <c r="K35" i="11"/>
  <c r="J35" i="11"/>
  <c r="P34" i="11"/>
  <c r="M34" i="11"/>
  <c r="N34" i="11"/>
  <c r="O34" i="11"/>
  <c r="L34" i="11"/>
  <c r="K34" i="11"/>
  <c r="J34" i="11"/>
  <c r="P33" i="11"/>
  <c r="M33" i="11"/>
  <c r="N33" i="11"/>
  <c r="O33" i="11"/>
  <c r="L33" i="11"/>
  <c r="K33" i="11"/>
  <c r="J33" i="11"/>
  <c r="P32" i="11"/>
  <c r="M32" i="11"/>
  <c r="N32" i="11"/>
  <c r="O32" i="11"/>
  <c r="L32" i="11"/>
  <c r="K32" i="11"/>
  <c r="J32" i="11"/>
  <c r="U31" i="11"/>
  <c r="P31" i="11"/>
  <c r="P30" i="11"/>
  <c r="Q31" i="11"/>
  <c r="M31" i="11"/>
  <c r="N31" i="11"/>
  <c r="O31" i="11"/>
  <c r="L31" i="11"/>
  <c r="K31" i="11"/>
  <c r="J31" i="11"/>
  <c r="U30" i="11"/>
  <c r="P29" i="11"/>
  <c r="Q30" i="11"/>
  <c r="M30" i="11"/>
  <c r="N30" i="11"/>
  <c r="O30" i="11"/>
  <c r="L30" i="11"/>
  <c r="K30" i="11"/>
  <c r="J30" i="11"/>
  <c r="P28" i="11"/>
  <c r="Q29" i="11"/>
  <c r="M29" i="11"/>
  <c r="N29" i="11"/>
  <c r="O29" i="11"/>
  <c r="L29" i="11"/>
  <c r="K29" i="11"/>
  <c r="J29" i="11"/>
  <c r="P27" i="11"/>
  <c r="Q28" i="11"/>
  <c r="M28" i="11"/>
  <c r="N28" i="11"/>
  <c r="O28" i="11"/>
  <c r="L28" i="11"/>
  <c r="K28" i="11"/>
  <c r="J28" i="11"/>
  <c r="P26" i="11"/>
  <c r="Q27" i="11"/>
  <c r="M27" i="11"/>
  <c r="N27" i="11"/>
  <c r="O27" i="11"/>
  <c r="L27" i="11"/>
  <c r="K27" i="11"/>
  <c r="J27" i="11"/>
  <c r="P25" i="11"/>
  <c r="Q26" i="11"/>
  <c r="M26" i="11"/>
  <c r="N26" i="11"/>
  <c r="O26" i="11"/>
  <c r="L26" i="11"/>
  <c r="K26" i="11"/>
  <c r="J26" i="11"/>
  <c r="P24" i="11"/>
  <c r="Q25" i="11"/>
  <c r="M25" i="11"/>
  <c r="N25" i="11"/>
  <c r="O25" i="11"/>
  <c r="L25" i="11"/>
  <c r="K25" i="11"/>
  <c r="J25" i="11"/>
  <c r="P23" i="11"/>
  <c r="Q24" i="11"/>
  <c r="M24" i="11"/>
  <c r="N24" i="11"/>
  <c r="O24" i="11"/>
  <c r="L24" i="11"/>
  <c r="K24" i="11"/>
  <c r="J24" i="11"/>
  <c r="P22" i="11"/>
  <c r="Q23" i="11"/>
  <c r="M23" i="11"/>
  <c r="N23" i="11"/>
  <c r="O23" i="11"/>
  <c r="L23" i="11"/>
  <c r="K23" i="11"/>
  <c r="J23" i="11"/>
  <c r="P21" i="11"/>
  <c r="Q22" i="11"/>
  <c r="M22" i="11"/>
  <c r="N22" i="11"/>
  <c r="O22" i="11"/>
  <c r="L22" i="11"/>
  <c r="K22" i="11"/>
  <c r="J22" i="11"/>
  <c r="P20" i="11"/>
  <c r="Q21" i="11"/>
  <c r="M21" i="11"/>
  <c r="N21" i="11"/>
  <c r="O21" i="11"/>
  <c r="L21" i="11"/>
  <c r="K21" i="11"/>
  <c r="J21" i="11"/>
  <c r="P19" i="11"/>
  <c r="Q20" i="11"/>
  <c r="M20" i="11"/>
  <c r="N20" i="11"/>
  <c r="O20" i="11"/>
  <c r="L20" i="11"/>
  <c r="K20" i="11"/>
  <c r="J20" i="11"/>
  <c r="P18" i="11"/>
  <c r="Q19" i="11"/>
  <c r="M19" i="11"/>
  <c r="N19" i="11"/>
  <c r="O19" i="11"/>
  <c r="L19" i="11"/>
  <c r="K19" i="11"/>
  <c r="J19" i="11"/>
  <c r="P17" i="11"/>
  <c r="Q18" i="11"/>
  <c r="M18" i="11"/>
  <c r="N18" i="11"/>
  <c r="O18" i="11"/>
  <c r="L18" i="11"/>
  <c r="K18" i="11"/>
  <c r="J18" i="11"/>
  <c r="M17" i="11"/>
  <c r="N17" i="11"/>
  <c r="O17" i="11"/>
  <c r="L17" i="11"/>
  <c r="K17" i="11"/>
  <c r="J17" i="11"/>
  <c r="P16" i="11"/>
  <c r="M16" i="11"/>
  <c r="N16" i="11"/>
  <c r="O16" i="11"/>
  <c r="L16" i="11"/>
  <c r="K16" i="11"/>
  <c r="J16" i="11"/>
  <c r="P15" i="11"/>
  <c r="L15" i="11"/>
  <c r="K15" i="11"/>
  <c r="J15" i="11"/>
  <c r="P14" i="11"/>
  <c r="L14" i="11"/>
  <c r="K14" i="11"/>
  <c r="J14" i="11"/>
  <c r="P13" i="11"/>
  <c r="L13" i="11"/>
  <c r="K13" i="11"/>
  <c r="J13" i="11"/>
  <c r="P12" i="11"/>
  <c r="K12" i="11"/>
  <c r="J12" i="11"/>
  <c r="P11" i="11"/>
  <c r="K11" i="11"/>
  <c r="J11" i="11"/>
  <c r="P10" i="11"/>
  <c r="K10" i="11"/>
  <c r="J10" i="11"/>
  <c r="P9" i="11"/>
  <c r="K9" i="11"/>
  <c r="J9" i="11"/>
  <c r="P8" i="11"/>
  <c r="K8" i="11"/>
  <c r="J8" i="11"/>
  <c r="P7" i="11"/>
  <c r="K7" i="11"/>
  <c r="J7" i="11"/>
  <c r="P6" i="11"/>
  <c r="K6" i="11"/>
  <c r="J6" i="11"/>
  <c r="P5" i="11"/>
  <c r="K5" i="11"/>
  <c r="J5" i="11"/>
  <c r="P4" i="11"/>
  <c r="K4" i="11"/>
  <c r="J4" i="11"/>
  <c r="P3" i="11"/>
  <c r="K3" i="11"/>
  <c r="J3" i="11"/>
  <c r="P2" i="11"/>
  <c r="O35" i="10"/>
  <c r="P35" i="10"/>
  <c r="Q35" i="10"/>
  <c r="O34" i="10"/>
  <c r="P34" i="10"/>
  <c r="Q34" i="10"/>
  <c r="O33" i="10"/>
  <c r="P33" i="10"/>
  <c r="Q33" i="10"/>
  <c r="O32" i="10"/>
  <c r="P32" i="10"/>
  <c r="Q32" i="10"/>
  <c r="O31" i="10"/>
  <c r="P31" i="10"/>
  <c r="Q31" i="10"/>
  <c r="O30" i="10"/>
  <c r="P30" i="10"/>
  <c r="Q30" i="10"/>
  <c r="O29" i="10"/>
  <c r="P29" i="10"/>
  <c r="Q29" i="10"/>
  <c r="O28" i="10"/>
  <c r="P28" i="10"/>
  <c r="Q28" i="10"/>
  <c r="O27" i="10"/>
  <c r="P27" i="10"/>
  <c r="Q27" i="10"/>
  <c r="O26" i="10"/>
  <c r="P26" i="10"/>
  <c r="Q26" i="10"/>
  <c r="O25" i="10"/>
  <c r="P25" i="10"/>
  <c r="Q25" i="10"/>
  <c r="O24" i="10"/>
  <c r="P24" i="10"/>
  <c r="Q24" i="10"/>
  <c r="O23" i="10"/>
  <c r="P23" i="10"/>
  <c r="Q23" i="10"/>
  <c r="O22" i="10"/>
  <c r="P22" i="10"/>
  <c r="Q22" i="10"/>
  <c r="O21" i="10"/>
  <c r="P21" i="10"/>
  <c r="Q21" i="10"/>
  <c r="O20" i="10"/>
  <c r="P20" i="10"/>
  <c r="Q20" i="10"/>
  <c r="O19" i="10"/>
  <c r="P19" i="10"/>
  <c r="Q19" i="10"/>
  <c r="O18" i="10"/>
  <c r="P18" i="10"/>
  <c r="Q18" i="10"/>
  <c r="O17" i="10"/>
  <c r="P17" i="10"/>
  <c r="Q17" i="10"/>
  <c r="O16" i="10"/>
  <c r="P16" i="10"/>
  <c r="Q16" i="10"/>
  <c r="K217" i="10"/>
  <c r="J217" i="10"/>
  <c r="K216" i="10"/>
  <c r="J216" i="10"/>
  <c r="K215" i="10"/>
  <c r="J215" i="10"/>
  <c r="K214" i="10"/>
  <c r="J214" i="10"/>
  <c r="K213" i="10"/>
  <c r="J213" i="10"/>
  <c r="K212" i="10"/>
  <c r="J212" i="10"/>
  <c r="K211" i="10"/>
  <c r="J211" i="10"/>
  <c r="K210" i="10"/>
  <c r="J210" i="10"/>
  <c r="K209" i="10"/>
  <c r="J209" i="10"/>
  <c r="K208" i="10"/>
  <c r="J208" i="10"/>
  <c r="K207" i="10"/>
  <c r="J207" i="10"/>
  <c r="K206" i="10"/>
  <c r="J206" i="10"/>
  <c r="K205" i="10"/>
  <c r="J205" i="10"/>
  <c r="K204" i="10"/>
  <c r="J204" i="10"/>
  <c r="K203" i="10"/>
  <c r="J203" i="10"/>
  <c r="K202" i="10"/>
  <c r="J202" i="10"/>
  <c r="K201" i="10"/>
  <c r="J201" i="10"/>
  <c r="K200" i="10"/>
  <c r="J200" i="10"/>
  <c r="K199" i="10"/>
  <c r="J199" i="10"/>
  <c r="K198" i="10"/>
  <c r="J198" i="10"/>
  <c r="K197" i="10"/>
  <c r="J197" i="10"/>
  <c r="K196" i="10"/>
  <c r="J196" i="10"/>
  <c r="K195" i="10"/>
  <c r="J195" i="10"/>
  <c r="K194" i="10"/>
  <c r="J194" i="10"/>
  <c r="K193" i="10"/>
  <c r="J193" i="10"/>
  <c r="K192" i="10"/>
  <c r="J192" i="10"/>
  <c r="K191" i="10"/>
  <c r="J191" i="10"/>
  <c r="K190" i="10"/>
  <c r="J190" i="10"/>
  <c r="K189" i="10"/>
  <c r="J189" i="10"/>
  <c r="K188" i="10"/>
  <c r="J188" i="10"/>
  <c r="K187" i="10"/>
  <c r="J187" i="10"/>
  <c r="K186" i="10"/>
  <c r="J186" i="10"/>
  <c r="K185" i="10"/>
  <c r="J185" i="10"/>
  <c r="K184" i="10"/>
  <c r="J184" i="10"/>
  <c r="K183" i="10"/>
  <c r="J183" i="10"/>
  <c r="K182" i="10"/>
  <c r="J182" i="10"/>
  <c r="K181" i="10"/>
  <c r="J181" i="10"/>
  <c r="K180" i="10"/>
  <c r="J180" i="10"/>
  <c r="K179" i="10"/>
  <c r="J179" i="10"/>
  <c r="K178" i="10"/>
  <c r="J178" i="10"/>
  <c r="K177" i="10"/>
  <c r="J177" i="10"/>
  <c r="K176" i="10"/>
  <c r="J176" i="10"/>
  <c r="K175" i="10"/>
  <c r="J175" i="10"/>
  <c r="K174" i="10"/>
  <c r="J174" i="10"/>
  <c r="K173" i="10"/>
  <c r="J173" i="10"/>
  <c r="K172" i="10"/>
  <c r="J172" i="10"/>
  <c r="K171" i="10"/>
  <c r="J171" i="10"/>
  <c r="K170" i="10"/>
  <c r="J170" i="10"/>
  <c r="K169" i="10"/>
  <c r="J169" i="10"/>
  <c r="K168" i="10"/>
  <c r="J168" i="10"/>
  <c r="K167" i="10"/>
  <c r="J167" i="10"/>
  <c r="K166" i="10"/>
  <c r="J166" i="10"/>
  <c r="K165" i="10"/>
  <c r="J165" i="10"/>
  <c r="K164" i="10"/>
  <c r="J164" i="10"/>
  <c r="K163" i="10"/>
  <c r="J163" i="10"/>
  <c r="K162" i="10"/>
  <c r="J162" i="10"/>
  <c r="K161" i="10"/>
  <c r="J161" i="10"/>
  <c r="K160" i="10"/>
  <c r="J160" i="10"/>
  <c r="K159" i="10"/>
  <c r="J159" i="10"/>
  <c r="K158" i="10"/>
  <c r="J158" i="10"/>
  <c r="K157" i="10"/>
  <c r="J157" i="10"/>
  <c r="K156" i="10"/>
  <c r="J156" i="10"/>
  <c r="K155" i="10"/>
  <c r="J155" i="10"/>
  <c r="K154" i="10"/>
  <c r="J154" i="10"/>
  <c r="K153" i="10"/>
  <c r="J153" i="10"/>
  <c r="K152" i="10"/>
  <c r="J152" i="10"/>
  <c r="K151" i="10"/>
  <c r="J151" i="10"/>
  <c r="K150" i="10"/>
  <c r="J150" i="10"/>
  <c r="K149" i="10"/>
  <c r="J149" i="10"/>
  <c r="K148" i="10"/>
  <c r="J148" i="10"/>
  <c r="K147" i="10"/>
  <c r="J147" i="10"/>
  <c r="K146" i="10"/>
  <c r="J146" i="10"/>
  <c r="K145" i="10"/>
  <c r="J145" i="10"/>
  <c r="K144" i="10"/>
  <c r="J144" i="10"/>
  <c r="K143" i="10"/>
  <c r="J143" i="10"/>
  <c r="K142" i="10"/>
  <c r="J142" i="10"/>
  <c r="K141" i="10"/>
  <c r="J141" i="10"/>
  <c r="K140" i="10"/>
  <c r="J140" i="10"/>
  <c r="K139" i="10"/>
  <c r="J139" i="10"/>
  <c r="K138" i="10"/>
  <c r="J138" i="10"/>
  <c r="K137" i="10"/>
  <c r="J137" i="10"/>
  <c r="K136" i="10"/>
  <c r="J136" i="10"/>
  <c r="K135" i="10"/>
  <c r="J135" i="10"/>
  <c r="K134" i="10"/>
  <c r="J134" i="10"/>
  <c r="K133" i="10"/>
  <c r="J133" i="10"/>
  <c r="K132" i="10"/>
  <c r="J132" i="10"/>
  <c r="K131" i="10"/>
  <c r="J131" i="10"/>
  <c r="K130" i="10"/>
  <c r="J130" i="10"/>
  <c r="K129" i="10"/>
  <c r="J129" i="10"/>
  <c r="K128" i="10"/>
  <c r="J128" i="10"/>
  <c r="K127" i="10"/>
  <c r="J127" i="10"/>
  <c r="K126" i="10"/>
  <c r="J126" i="10"/>
  <c r="K125" i="10"/>
  <c r="J125" i="10"/>
  <c r="K124" i="10"/>
  <c r="J124" i="10"/>
  <c r="K123" i="10"/>
  <c r="J123" i="10"/>
  <c r="K122" i="10"/>
  <c r="J122" i="10"/>
  <c r="K121" i="10"/>
  <c r="J121" i="10"/>
  <c r="K120" i="10"/>
  <c r="J120" i="10"/>
  <c r="K119" i="10"/>
  <c r="J119" i="10"/>
  <c r="K118" i="10"/>
  <c r="J118" i="10"/>
  <c r="K117" i="10"/>
  <c r="J117" i="10"/>
  <c r="K116" i="10"/>
  <c r="J116" i="10"/>
  <c r="K115" i="10"/>
  <c r="J115" i="10"/>
  <c r="K114" i="10"/>
  <c r="J114" i="10"/>
  <c r="K113" i="10"/>
  <c r="J113" i="10"/>
  <c r="K112" i="10"/>
  <c r="J112" i="10"/>
  <c r="O111" i="10"/>
  <c r="P111" i="10"/>
  <c r="Q111" i="10"/>
  <c r="L111" i="10"/>
  <c r="K111" i="10"/>
  <c r="J111" i="10"/>
  <c r="O110" i="10"/>
  <c r="P110" i="10"/>
  <c r="Q110" i="10"/>
  <c r="L110" i="10"/>
  <c r="K110" i="10"/>
  <c r="J110" i="10"/>
  <c r="O109" i="10"/>
  <c r="P109" i="10"/>
  <c r="Q109" i="10"/>
  <c r="L109" i="10"/>
  <c r="K109" i="10"/>
  <c r="J109" i="10"/>
  <c r="O108" i="10"/>
  <c r="P108" i="10"/>
  <c r="Q108" i="10"/>
  <c r="L108" i="10"/>
  <c r="K108" i="10"/>
  <c r="J108" i="10"/>
  <c r="R107" i="10"/>
  <c r="O107" i="10"/>
  <c r="P107" i="10"/>
  <c r="Q107" i="10"/>
  <c r="L107" i="10"/>
  <c r="K107" i="10"/>
  <c r="J107" i="10"/>
  <c r="R106" i="10"/>
  <c r="O106" i="10"/>
  <c r="P106" i="10"/>
  <c r="Q106" i="10"/>
  <c r="L106" i="10"/>
  <c r="K106" i="10"/>
  <c r="J106" i="10"/>
  <c r="R105" i="10"/>
  <c r="O105" i="10"/>
  <c r="P105" i="10"/>
  <c r="Q105" i="10"/>
  <c r="L105" i="10"/>
  <c r="K105" i="10"/>
  <c r="J105" i="10"/>
  <c r="R104" i="10"/>
  <c r="O104" i="10"/>
  <c r="P104" i="10"/>
  <c r="Q104" i="10"/>
  <c r="L104" i="10"/>
  <c r="K104" i="10"/>
  <c r="J104" i="10"/>
  <c r="R103" i="10"/>
  <c r="R102" i="10"/>
  <c r="S103" i="10"/>
  <c r="O103" i="10"/>
  <c r="P103" i="10"/>
  <c r="Q103" i="10"/>
  <c r="L103" i="10"/>
  <c r="K103" i="10"/>
  <c r="J103" i="10"/>
  <c r="R101" i="10"/>
  <c r="S102" i="10"/>
  <c r="O102" i="10"/>
  <c r="P102" i="10"/>
  <c r="Q102" i="10"/>
  <c r="L102" i="10"/>
  <c r="K102" i="10"/>
  <c r="J102" i="10"/>
  <c r="R100" i="10"/>
  <c r="S101" i="10"/>
  <c r="O101" i="10"/>
  <c r="P101" i="10"/>
  <c r="Q101" i="10"/>
  <c r="L101" i="10"/>
  <c r="K101" i="10"/>
  <c r="J101" i="10"/>
  <c r="R99" i="10"/>
  <c r="S100" i="10"/>
  <c r="O100" i="10"/>
  <c r="P100" i="10"/>
  <c r="Q100" i="10"/>
  <c r="L100" i="10"/>
  <c r="K100" i="10"/>
  <c r="J100" i="10"/>
  <c r="R98" i="10"/>
  <c r="S99" i="10"/>
  <c r="O99" i="10"/>
  <c r="P99" i="10"/>
  <c r="Q99" i="10"/>
  <c r="L99" i="10"/>
  <c r="K99" i="10"/>
  <c r="J99" i="10"/>
  <c r="R97" i="10"/>
  <c r="S98" i="10"/>
  <c r="O98" i="10"/>
  <c r="P98" i="10"/>
  <c r="Q98" i="10"/>
  <c r="L98" i="10"/>
  <c r="K98" i="10"/>
  <c r="J98" i="10"/>
  <c r="R96" i="10"/>
  <c r="S97" i="10"/>
  <c r="O97" i="10"/>
  <c r="P97" i="10"/>
  <c r="Q97" i="10"/>
  <c r="L97" i="10"/>
  <c r="K97" i="10"/>
  <c r="J97" i="10"/>
  <c r="R95" i="10"/>
  <c r="S96" i="10"/>
  <c r="O96" i="10"/>
  <c r="P96" i="10"/>
  <c r="Q96" i="10"/>
  <c r="L96" i="10"/>
  <c r="K96" i="10"/>
  <c r="J96" i="10"/>
  <c r="R94" i="10"/>
  <c r="S95" i="10"/>
  <c r="O95" i="10"/>
  <c r="P95" i="10"/>
  <c r="Q95" i="10"/>
  <c r="L95" i="10"/>
  <c r="K95" i="10"/>
  <c r="J95" i="10"/>
  <c r="R93" i="10"/>
  <c r="S94" i="10"/>
  <c r="O94" i="10"/>
  <c r="P94" i="10"/>
  <c r="Q94" i="10"/>
  <c r="L94" i="10"/>
  <c r="K94" i="10"/>
  <c r="J94" i="10"/>
  <c r="R92" i="10"/>
  <c r="S93" i="10"/>
  <c r="O93" i="10"/>
  <c r="P93" i="10"/>
  <c r="Q93" i="10"/>
  <c r="L93" i="10"/>
  <c r="K93" i="10"/>
  <c r="J93" i="10"/>
  <c r="R91" i="10"/>
  <c r="S92" i="10"/>
  <c r="O92" i="10"/>
  <c r="P92" i="10"/>
  <c r="Q92" i="10"/>
  <c r="L92" i="10"/>
  <c r="K92" i="10"/>
  <c r="J92" i="10"/>
  <c r="R90" i="10"/>
  <c r="S91" i="10"/>
  <c r="O91" i="10"/>
  <c r="P91" i="10"/>
  <c r="Q91" i="10"/>
  <c r="L91" i="10"/>
  <c r="K91" i="10"/>
  <c r="J91" i="10"/>
  <c r="R89" i="10"/>
  <c r="S90" i="10"/>
  <c r="O90" i="10"/>
  <c r="P90" i="10"/>
  <c r="Q90" i="10"/>
  <c r="L90" i="10"/>
  <c r="K90" i="10"/>
  <c r="J90" i="10"/>
  <c r="O89" i="10"/>
  <c r="P89" i="10"/>
  <c r="Q89" i="10"/>
  <c r="L89" i="10"/>
  <c r="K89" i="10"/>
  <c r="J89" i="10"/>
  <c r="R88" i="10"/>
  <c r="O88" i="10"/>
  <c r="P88" i="10"/>
  <c r="Q88" i="10"/>
  <c r="L88" i="10"/>
  <c r="K88" i="10"/>
  <c r="J88" i="10"/>
  <c r="R87" i="10"/>
  <c r="O87" i="10"/>
  <c r="P87" i="10"/>
  <c r="Q87" i="10"/>
  <c r="L87" i="10"/>
  <c r="K87" i="10"/>
  <c r="J87" i="10"/>
  <c r="R86" i="10"/>
  <c r="O86" i="10"/>
  <c r="P86" i="10"/>
  <c r="Q86" i="10"/>
  <c r="L86" i="10"/>
  <c r="K86" i="10"/>
  <c r="J86" i="10"/>
  <c r="R85" i="10"/>
  <c r="O85" i="10"/>
  <c r="P85" i="10"/>
  <c r="Q85" i="10"/>
  <c r="L85" i="10"/>
  <c r="K85" i="10"/>
  <c r="J85" i="10"/>
  <c r="R84" i="10"/>
  <c r="O84" i="10"/>
  <c r="P84" i="10"/>
  <c r="Q84" i="10"/>
  <c r="L84" i="10"/>
  <c r="K84" i="10"/>
  <c r="J84" i="10"/>
  <c r="R83" i="10"/>
  <c r="O83" i="10"/>
  <c r="P83" i="10"/>
  <c r="Q83" i="10"/>
  <c r="L83" i="10"/>
  <c r="K83" i="10"/>
  <c r="J83" i="10"/>
  <c r="R82" i="10"/>
  <c r="O82" i="10"/>
  <c r="P82" i="10"/>
  <c r="Q82" i="10"/>
  <c r="L82" i="10"/>
  <c r="K82" i="10"/>
  <c r="J82" i="10"/>
  <c r="R81" i="10"/>
  <c r="O81" i="10"/>
  <c r="P81" i="10"/>
  <c r="Q81" i="10"/>
  <c r="L81" i="10"/>
  <c r="K81" i="10"/>
  <c r="J81" i="10"/>
  <c r="R80" i="10"/>
  <c r="O80" i="10"/>
  <c r="P80" i="10"/>
  <c r="Q80" i="10"/>
  <c r="L80" i="10"/>
  <c r="K80" i="10"/>
  <c r="J80" i="10"/>
  <c r="R79" i="10"/>
  <c r="O79" i="10"/>
  <c r="P79" i="10"/>
  <c r="Q79" i="10"/>
  <c r="L79" i="10"/>
  <c r="K79" i="10"/>
  <c r="J79" i="10"/>
  <c r="R78" i="10"/>
  <c r="O78" i="10"/>
  <c r="P78" i="10"/>
  <c r="Q78" i="10"/>
  <c r="L78" i="10"/>
  <c r="K78" i="10"/>
  <c r="J78" i="10"/>
  <c r="R77" i="10"/>
  <c r="O77" i="10"/>
  <c r="P77" i="10"/>
  <c r="Q77" i="10"/>
  <c r="L77" i="10"/>
  <c r="K77" i="10"/>
  <c r="J77" i="10"/>
  <c r="R76" i="10"/>
  <c r="O76" i="10"/>
  <c r="P76" i="10"/>
  <c r="Q76" i="10"/>
  <c r="L76" i="10"/>
  <c r="K76" i="10"/>
  <c r="J76" i="10"/>
  <c r="R75" i="10"/>
  <c r="O75" i="10"/>
  <c r="P75" i="10"/>
  <c r="Q75" i="10"/>
  <c r="L75" i="10"/>
  <c r="K75" i="10"/>
  <c r="J75" i="10"/>
  <c r="R74" i="10"/>
  <c r="O74" i="10"/>
  <c r="P74" i="10"/>
  <c r="Q74" i="10"/>
  <c r="L74" i="10"/>
  <c r="K74" i="10"/>
  <c r="J74" i="10"/>
  <c r="R73" i="10"/>
  <c r="O73" i="10"/>
  <c r="P73" i="10"/>
  <c r="Q73" i="10"/>
  <c r="L73" i="10"/>
  <c r="K73" i="10"/>
  <c r="J73" i="10"/>
  <c r="R72" i="10"/>
  <c r="O72" i="10"/>
  <c r="P72" i="10"/>
  <c r="Q72" i="10"/>
  <c r="L72" i="10"/>
  <c r="K72" i="10"/>
  <c r="J72" i="10"/>
  <c r="R71" i="10"/>
  <c r="O71" i="10"/>
  <c r="P71" i="10"/>
  <c r="Q71" i="10"/>
  <c r="L71" i="10"/>
  <c r="K71" i="10"/>
  <c r="J71" i="10"/>
  <c r="R70" i="10"/>
  <c r="O70" i="10"/>
  <c r="P70" i="10"/>
  <c r="Q70" i="10"/>
  <c r="L70" i="10"/>
  <c r="K70" i="10"/>
  <c r="J70" i="10"/>
  <c r="R69" i="10"/>
  <c r="O69" i="10"/>
  <c r="P69" i="10"/>
  <c r="Q69" i="10"/>
  <c r="L69" i="10"/>
  <c r="K69" i="10"/>
  <c r="J69" i="10"/>
  <c r="R68" i="10"/>
  <c r="O68" i="10"/>
  <c r="P68" i="10"/>
  <c r="Q68" i="10"/>
  <c r="L68" i="10"/>
  <c r="K68" i="10"/>
  <c r="J68" i="10"/>
  <c r="R67" i="10"/>
  <c r="O67" i="10"/>
  <c r="P67" i="10"/>
  <c r="Q67" i="10"/>
  <c r="L67" i="10"/>
  <c r="K67" i="10"/>
  <c r="J67" i="10"/>
  <c r="R66" i="10"/>
  <c r="O66" i="10"/>
  <c r="P66" i="10"/>
  <c r="Q66" i="10"/>
  <c r="L66" i="10"/>
  <c r="K66" i="10"/>
  <c r="J66" i="10"/>
  <c r="R65" i="10"/>
  <c r="O65" i="10"/>
  <c r="P65" i="10"/>
  <c r="Q65" i="10"/>
  <c r="L65" i="10"/>
  <c r="K65" i="10"/>
  <c r="J65" i="10"/>
  <c r="R64" i="10"/>
  <c r="O64" i="10"/>
  <c r="P64" i="10"/>
  <c r="Q64" i="10"/>
  <c r="L64" i="10"/>
  <c r="K64" i="10"/>
  <c r="J64" i="10"/>
  <c r="R63" i="10"/>
  <c r="O63" i="10"/>
  <c r="P63" i="10"/>
  <c r="Q63" i="10"/>
  <c r="L63" i="10"/>
  <c r="K63" i="10"/>
  <c r="J63" i="10"/>
  <c r="R62" i="10"/>
  <c r="O62" i="10"/>
  <c r="P62" i="10"/>
  <c r="Q62" i="10"/>
  <c r="L62" i="10"/>
  <c r="K62" i="10"/>
  <c r="J62" i="10"/>
  <c r="R61" i="10"/>
  <c r="O61" i="10"/>
  <c r="P61" i="10"/>
  <c r="Q61" i="10"/>
  <c r="L61" i="10"/>
  <c r="K61" i="10"/>
  <c r="J61" i="10"/>
  <c r="R60" i="10"/>
  <c r="O60" i="10"/>
  <c r="P60" i="10"/>
  <c r="Q60" i="10"/>
  <c r="L60" i="10"/>
  <c r="K60" i="10"/>
  <c r="J60" i="10"/>
  <c r="R59" i="10"/>
  <c r="O59" i="10"/>
  <c r="P59" i="10"/>
  <c r="Q59" i="10"/>
  <c r="L59" i="10"/>
  <c r="K59" i="10"/>
  <c r="J59" i="10"/>
  <c r="R58" i="10"/>
  <c r="O58" i="10"/>
  <c r="P58" i="10"/>
  <c r="Q58" i="10"/>
  <c r="L58" i="10"/>
  <c r="K58" i="10"/>
  <c r="J58" i="10"/>
  <c r="R57" i="10"/>
  <c r="O57" i="10"/>
  <c r="P57" i="10"/>
  <c r="Q57" i="10"/>
  <c r="L57" i="10"/>
  <c r="K57" i="10"/>
  <c r="J57" i="10"/>
  <c r="R56" i="10"/>
  <c r="O56" i="10"/>
  <c r="P56" i="10"/>
  <c r="Q56" i="10"/>
  <c r="L56" i="10"/>
  <c r="K56" i="10"/>
  <c r="J56" i="10"/>
  <c r="R55" i="10"/>
  <c r="O55" i="10"/>
  <c r="P55" i="10"/>
  <c r="Q55" i="10"/>
  <c r="L55" i="10"/>
  <c r="K55" i="10"/>
  <c r="J55" i="10"/>
  <c r="R54" i="10"/>
  <c r="O54" i="10"/>
  <c r="P54" i="10"/>
  <c r="Q54" i="10"/>
  <c r="L54" i="10"/>
  <c r="K54" i="10"/>
  <c r="J54" i="10"/>
  <c r="R53" i="10"/>
  <c r="O53" i="10"/>
  <c r="P53" i="10"/>
  <c r="Q53" i="10"/>
  <c r="L53" i="10"/>
  <c r="K53" i="10"/>
  <c r="J53" i="10"/>
  <c r="R52" i="10"/>
  <c r="O52" i="10"/>
  <c r="P52" i="10"/>
  <c r="Q52" i="10"/>
  <c r="L52" i="10"/>
  <c r="K52" i="10"/>
  <c r="J52" i="10"/>
  <c r="R51" i="10"/>
  <c r="O51" i="10"/>
  <c r="P51" i="10"/>
  <c r="Q51" i="10"/>
  <c r="L51" i="10"/>
  <c r="K51" i="10"/>
  <c r="J51" i="10"/>
  <c r="R50" i="10"/>
  <c r="O50" i="10"/>
  <c r="P50" i="10"/>
  <c r="Q50" i="10"/>
  <c r="L50" i="10"/>
  <c r="K50" i="10"/>
  <c r="J50" i="10"/>
  <c r="R49" i="10"/>
  <c r="O49" i="10"/>
  <c r="P49" i="10"/>
  <c r="Q49" i="10"/>
  <c r="L49" i="10"/>
  <c r="K49" i="10"/>
  <c r="J49" i="10"/>
  <c r="R48" i="10"/>
  <c r="O48" i="10"/>
  <c r="P48" i="10"/>
  <c r="Q48" i="10"/>
  <c r="L48" i="10"/>
  <c r="K48" i="10"/>
  <c r="J48" i="10"/>
  <c r="R47" i="10"/>
  <c r="O47" i="10"/>
  <c r="P47" i="10"/>
  <c r="Q47" i="10"/>
  <c r="L47" i="10"/>
  <c r="K47" i="10"/>
  <c r="J47" i="10"/>
  <c r="R46" i="10"/>
  <c r="O46" i="10"/>
  <c r="P46" i="10"/>
  <c r="Q46" i="10"/>
  <c r="L46" i="10"/>
  <c r="K46" i="10"/>
  <c r="J46" i="10"/>
  <c r="R45" i="10"/>
  <c r="O45" i="10"/>
  <c r="P45" i="10"/>
  <c r="Q45" i="10"/>
  <c r="L45" i="10"/>
  <c r="K45" i="10"/>
  <c r="J45" i="10"/>
  <c r="R44" i="10"/>
  <c r="O44" i="10"/>
  <c r="P44" i="10"/>
  <c r="Q44" i="10"/>
  <c r="L44" i="10"/>
  <c r="K44" i="10"/>
  <c r="J44" i="10"/>
  <c r="R43" i="10"/>
  <c r="O43" i="10"/>
  <c r="P43" i="10"/>
  <c r="Q43" i="10"/>
  <c r="L43" i="10"/>
  <c r="K43" i="10"/>
  <c r="J43" i="10"/>
  <c r="R42" i="10"/>
  <c r="O42" i="10"/>
  <c r="P42" i="10"/>
  <c r="Q42" i="10"/>
  <c r="L42" i="10"/>
  <c r="K42" i="10"/>
  <c r="J42" i="10"/>
  <c r="R41" i="10"/>
  <c r="O41" i="10"/>
  <c r="P41" i="10"/>
  <c r="Q41" i="10"/>
  <c r="L41" i="10"/>
  <c r="K41" i="10"/>
  <c r="J41" i="10"/>
  <c r="R40" i="10"/>
  <c r="O40" i="10"/>
  <c r="P40" i="10"/>
  <c r="Q40" i="10"/>
  <c r="L40" i="10"/>
  <c r="K40" i="10"/>
  <c r="J40" i="10"/>
  <c r="R39" i="10"/>
  <c r="O39" i="10"/>
  <c r="P39" i="10"/>
  <c r="Q39" i="10"/>
  <c r="L39" i="10"/>
  <c r="K39" i="10"/>
  <c r="J39" i="10"/>
  <c r="R38" i="10"/>
  <c r="O38" i="10"/>
  <c r="P38" i="10"/>
  <c r="Q38" i="10"/>
  <c r="L38" i="10"/>
  <c r="K38" i="10"/>
  <c r="J38" i="10"/>
  <c r="R37" i="10"/>
  <c r="O37" i="10"/>
  <c r="P37" i="10"/>
  <c r="Q37" i="10"/>
  <c r="L37" i="10"/>
  <c r="K37" i="10"/>
  <c r="J37" i="10"/>
  <c r="R36" i="10"/>
  <c r="O36" i="10"/>
  <c r="P36" i="10"/>
  <c r="Q36" i="10"/>
  <c r="L36" i="10"/>
  <c r="K36" i="10"/>
  <c r="J36" i="10"/>
  <c r="R35" i="10"/>
  <c r="L35" i="10"/>
  <c r="K35" i="10"/>
  <c r="J35" i="10"/>
  <c r="R34" i="10"/>
  <c r="L34" i="10"/>
  <c r="K34" i="10"/>
  <c r="J34" i="10"/>
  <c r="R33" i="10"/>
  <c r="L33" i="10"/>
  <c r="K33" i="10"/>
  <c r="J33" i="10"/>
  <c r="R32" i="10"/>
  <c r="L32" i="10"/>
  <c r="K32" i="10"/>
  <c r="J32" i="10"/>
  <c r="W31" i="10"/>
  <c r="R31" i="10"/>
  <c r="R30" i="10"/>
  <c r="S31" i="10"/>
  <c r="L31" i="10"/>
  <c r="K31" i="10"/>
  <c r="J31" i="10"/>
  <c r="W30" i="10"/>
  <c r="R29" i="10"/>
  <c r="S30" i="10"/>
  <c r="L30" i="10"/>
  <c r="K30" i="10"/>
  <c r="J30" i="10"/>
  <c r="R28" i="10"/>
  <c r="S29" i="10"/>
  <c r="L29" i="10"/>
  <c r="K29" i="10"/>
  <c r="J29" i="10"/>
  <c r="R27" i="10"/>
  <c r="S28" i="10"/>
  <c r="L28" i="10"/>
  <c r="K28" i="10"/>
  <c r="J28" i="10"/>
  <c r="R26" i="10"/>
  <c r="S27" i="10"/>
  <c r="L27" i="10"/>
  <c r="K27" i="10"/>
  <c r="J27" i="10"/>
  <c r="R25" i="10"/>
  <c r="S26" i="10"/>
  <c r="L26" i="10"/>
  <c r="K26" i="10"/>
  <c r="J26" i="10"/>
  <c r="R24" i="10"/>
  <c r="S25" i="10"/>
  <c r="L25" i="10"/>
  <c r="K25" i="10"/>
  <c r="J25" i="10"/>
  <c r="R23" i="10"/>
  <c r="S24" i="10"/>
  <c r="L24" i="10"/>
  <c r="K24" i="10"/>
  <c r="J24" i="10"/>
  <c r="R22" i="10"/>
  <c r="S23" i="10"/>
  <c r="L23" i="10"/>
  <c r="K23" i="10"/>
  <c r="J23" i="10"/>
  <c r="R21" i="10"/>
  <c r="S22" i="10"/>
  <c r="L22" i="10"/>
  <c r="K22" i="10"/>
  <c r="J22" i="10"/>
  <c r="R20" i="10"/>
  <c r="S21" i="10"/>
  <c r="L21" i="10"/>
  <c r="K21" i="10"/>
  <c r="J21" i="10"/>
  <c r="R19" i="10"/>
  <c r="S20" i="10"/>
  <c r="L20" i="10"/>
  <c r="K20" i="10"/>
  <c r="J20" i="10"/>
  <c r="R18" i="10"/>
  <c r="S19" i="10"/>
  <c r="L19" i="10"/>
  <c r="K19" i="10"/>
  <c r="J19" i="10"/>
  <c r="R17" i="10"/>
  <c r="S18" i="10"/>
  <c r="L18" i="10"/>
  <c r="K18" i="10"/>
  <c r="J18" i="10"/>
  <c r="L17" i="10"/>
  <c r="K17" i="10"/>
  <c r="J17" i="10"/>
  <c r="R16" i="10"/>
  <c r="L16" i="10"/>
  <c r="K16" i="10"/>
  <c r="J16" i="10"/>
  <c r="R15" i="10"/>
  <c r="L15" i="10"/>
  <c r="K15" i="10"/>
  <c r="J15" i="10"/>
  <c r="R14" i="10"/>
  <c r="L14" i="10"/>
  <c r="K14" i="10"/>
  <c r="J14" i="10"/>
  <c r="R13" i="10"/>
  <c r="L13" i="10"/>
  <c r="K13" i="10"/>
  <c r="J13" i="10"/>
  <c r="R12" i="10"/>
  <c r="K12" i="10"/>
  <c r="J12" i="10"/>
  <c r="R11" i="10"/>
  <c r="K11" i="10"/>
  <c r="J11" i="10"/>
  <c r="R10" i="10"/>
  <c r="K10" i="10"/>
  <c r="J10" i="10"/>
  <c r="R9" i="10"/>
  <c r="K9" i="10"/>
  <c r="J9" i="10"/>
  <c r="R8" i="10"/>
  <c r="K8" i="10"/>
  <c r="J8" i="10"/>
  <c r="R7" i="10"/>
  <c r="K7" i="10"/>
  <c r="J7" i="10"/>
  <c r="R6" i="10"/>
  <c r="K6" i="10"/>
  <c r="J6" i="10"/>
  <c r="R5" i="10"/>
  <c r="K5" i="10"/>
  <c r="J5" i="10"/>
  <c r="R4" i="10"/>
  <c r="K4" i="10"/>
  <c r="J4" i="10"/>
  <c r="R3" i="10"/>
  <c r="K3" i="10"/>
  <c r="J3" i="10"/>
  <c r="R2" i="10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P58" i="9"/>
  <c r="Q58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Q36" i="9"/>
  <c r="P36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X31" i="9"/>
  <c r="X30" i="9"/>
  <c r="S103" i="9"/>
  <c r="S102" i="9"/>
  <c r="T103" i="9"/>
  <c r="S101" i="9"/>
  <c r="T102" i="9"/>
  <c r="S100" i="9"/>
  <c r="T101" i="9"/>
  <c r="S99" i="9"/>
  <c r="T100" i="9"/>
  <c r="S98" i="9"/>
  <c r="T99" i="9"/>
  <c r="S97" i="9"/>
  <c r="T98" i="9"/>
  <c r="S96" i="9"/>
  <c r="T97" i="9"/>
  <c r="S95" i="9"/>
  <c r="T96" i="9"/>
  <c r="S94" i="9"/>
  <c r="T95" i="9"/>
  <c r="S93" i="9"/>
  <c r="T94" i="9"/>
  <c r="S92" i="9"/>
  <c r="T93" i="9"/>
  <c r="S91" i="9"/>
  <c r="T92" i="9"/>
  <c r="S90" i="9"/>
  <c r="T91" i="9"/>
  <c r="S89" i="9"/>
  <c r="T90" i="9"/>
  <c r="S31" i="9"/>
  <c r="S30" i="9"/>
  <c r="T31" i="9"/>
  <c r="S19" i="9"/>
  <c r="S18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T30" i="9"/>
  <c r="S17" i="9"/>
  <c r="T18" i="9"/>
  <c r="S2" i="9"/>
  <c r="S3" i="9"/>
  <c r="S4" i="9"/>
  <c r="S6" i="9"/>
  <c r="S87" i="9"/>
  <c r="S88" i="9"/>
  <c r="S104" i="9"/>
  <c r="S105" i="9"/>
  <c r="S106" i="9"/>
  <c r="S107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76" i="9"/>
  <c r="S77" i="9"/>
  <c r="S78" i="9"/>
  <c r="S79" i="9"/>
  <c r="S80" i="9"/>
  <c r="S81" i="9"/>
  <c r="S82" i="9"/>
  <c r="S83" i="9"/>
  <c r="S84" i="9"/>
  <c r="S85" i="9"/>
  <c r="S86" i="9"/>
  <c r="S34" i="9"/>
  <c r="S33" i="9"/>
  <c r="S32" i="9"/>
  <c r="S16" i="9"/>
  <c r="S15" i="9"/>
  <c r="S14" i="9"/>
  <c r="S13" i="9"/>
  <c r="S12" i="9"/>
  <c r="S11" i="9"/>
  <c r="S10" i="9"/>
  <c r="S9" i="9"/>
  <c r="S8" i="9"/>
  <c r="S7" i="9"/>
  <c r="S5" i="9"/>
  <c r="S35" i="9"/>
  <c r="L13" i="9"/>
  <c r="L14" i="9"/>
  <c r="L15" i="9"/>
  <c r="L16" i="9"/>
  <c r="L20" i="9"/>
  <c r="L21" i="9"/>
  <c r="L22" i="9"/>
  <c r="L23" i="9"/>
  <c r="L24" i="9"/>
  <c r="L25" i="9"/>
  <c r="L26" i="9"/>
  <c r="L27" i="9"/>
  <c r="L28" i="9"/>
  <c r="L29" i="9"/>
  <c r="L31" i="9"/>
  <c r="L30" i="9"/>
  <c r="L17" i="9"/>
  <c r="L19" i="9"/>
  <c r="L18" i="9"/>
  <c r="O4" i="8"/>
  <c r="O5" i="8"/>
  <c r="O3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108" i="8"/>
  <c r="O109" i="8"/>
  <c r="O110" i="8"/>
  <c r="O111" i="8"/>
  <c r="O112" i="8"/>
  <c r="O113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106" i="8"/>
  <c r="O10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N69" i="7"/>
  <c r="M69" i="7"/>
  <c r="O69" i="7"/>
  <c r="O68" i="7"/>
  <c r="O67" i="7"/>
  <c r="P67" i="7"/>
  <c r="R67" i="7"/>
  <c r="Q67" i="7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17" i="8"/>
  <c r="N118" i="8"/>
  <c r="N119" i="8"/>
  <c r="N120" i="8"/>
  <c r="N121" i="8"/>
  <c r="N122" i="8"/>
  <c r="N123" i="8"/>
  <c r="N124" i="8"/>
  <c r="N125" i="8"/>
  <c r="N126" i="8"/>
  <c r="N127" i="8"/>
  <c r="N128" i="8"/>
  <c r="N129" i="8"/>
  <c r="N130" i="8"/>
  <c r="N131" i="8"/>
  <c r="N132" i="8"/>
  <c r="N133" i="8"/>
  <c r="N134" i="8"/>
  <c r="N135" i="8"/>
  <c r="N136" i="8"/>
  <c r="N137" i="8"/>
  <c r="N138" i="8"/>
  <c r="N139" i="8"/>
  <c r="N140" i="8"/>
  <c r="N141" i="8"/>
  <c r="N142" i="8"/>
  <c r="N143" i="8"/>
  <c r="N144" i="8"/>
  <c r="N145" i="8"/>
  <c r="N146" i="8"/>
  <c r="N147" i="8"/>
  <c r="N148" i="8"/>
  <c r="N149" i="8"/>
  <c r="N150" i="8"/>
  <c r="N151" i="8"/>
  <c r="N152" i="8"/>
  <c r="N153" i="8"/>
  <c r="N154" i="8"/>
  <c r="N155" i="8"/>
  <c r="N156" i="8"/>
  <c r="N157" i="8"/>
  <c r="N158" i="8"/>
  <c r="N159" i="8"/>
  <c r="N160" i="8"/>
  <c r="N161" i="8"/>
  <c r="N162" i="8"/>
  <c r="N163" i="8"/>
  <c r="N164" i="8"/>
  <c r="N165" i="8"/>
  <c r="N166" i="8"/>
  <c r="N167" i="8"/>
  <c r="N168" i="8"/>
  <c r="N169" i="8"/>
  <c r="N170" i="8"/>
  <c r="N171" i="8"/>
  <c r="N172" i="8"/>
  <c r="N173" i="8"/>
  <c r="N174" i="8"/>
  <c r="N175" i="8"/>
  <c r="N176" i="8"/>
  <c r="N177" i="8"/>
  <c r="N178" i="8"/>
  <c r="N179" i="8"/>
  <c r="N180" i="8"/>
  <c r="N181" i="8"/>
  <c r="N182" i="8"/>
  <c r="N183" i="8"/>
  <c r="N184" i="8"/>
  <c r="N185" i="8"/>
  <c r="N186" i="8"/>
  <c r="N187" i="8"/>
  <c r="N188" i="8"/>
  <c r="N189" i="8"/>
  <c r="N190" i="8"/>
  <c r="N191" i="8"/>
  <c r="N192" i="8"/>
  <c r="N193" i="8"/>
  <c r="N194" i="8"/>
  <c r="N195" i="8"/>
  <c r="N196" i="8"/>
  <c r="N197" i="8"/>
  <c r="N198" i="8"/>
  <c r="N199" i="8"/>
  <c r="N200" i="8"/>
  <c r="N201" i="8"/>
  <c r="N202" i="8"/>
  <c r="N203" i="8"/>
  <c r="N204" i="8"/>
  <c r="N205" i="8"/>
  <c r="N206" i="8"/>
  <c r="N207" i="8"/>
  <c r="N208" i="8"/>
  <c r="N209" i="8"/>
  <c r="N210" i="8"/>
  <c r="N211" i="8"/>
  <c r="N212" i="8"/>
  <c r="N213" i="8"/>
  <c r="N214" i="8"/>
  <c r="N215" i="8"/>
  <c r="N216" i="8"/>
  <c r="N217" i="8"/>
  <c r="N3" i="8"/>
  <c r="M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4" i="8"/>
  <c r="M125" i="8"/>
  <c r="M126" i="8"/>
  <c r="M127" i="8"/>
  <c r="M128" i="8"/>
  <c r="M129" i="8"/>
  <c r="M130" i="8"/>
  <c r="M131" i="8"/>
  <c r="M132" i="8"/>
  <c r="M133" i="8"/>
  <c r="M134" i="8"/>
  <c r="M135" i="8"/>
  <c r="M136" i="8"/>
  <c r="M137" i="8"/>
  <c r="M138" i="8"/>
  <c r="M139" i="8"/>
  <c r="M140" i="8"/>
  <c r="M141" i="8"/>
  <c r="M142" i="8"/>
  <c r="M143" i="8"/>
  <c r="M144" i="8"/>
  <c r="M145" i="8"/>
  <c r="M146" i="8"/>
  <c r="M147" i="8"/>
  <c r="M148" i="8"/>
  <c r="M149" i="8"/>
  <c r="M150" i="8"/>
  <c r="M151" i="8"/>
  <c r="M152" i="8"/>
  <c r="M153" i="8"/>
  <c r="M154" i="8"/>
  <c r="M155" i="8"/>
  <c r="M156" i="8"/>
  <c r="M157" i="8"/>
  <c r="M158" i="8"/>
  <c r="M159" i="8"/>
  <c r="M160" i="8"/>
  <c r="M161" i="8"/>
  <c r="M162" i="8"/>
  <c r="M163" i="8"/>
  <c r="M164" i="8"/>
  <c r="M165" i="8"/>
  <c r="M166" i="8"/>
  <c r="M167" i="8"/>
  <c r="M168" i="8"/>
  <c r="M169" i="8"/>
  <c r="M170" i="8"/>
  <c r="M171" i="8"/>
  <c r="M172" i="8"/>
  <c r="M173" i="8"/>
  <c r="M174" i="8"/>
  <c r="M175" i="8"/>
  <c r="M176" i="8"/>
  <c r="M177" i="8"/>
  <c r="M178" i="8"/>
  <c r="M179" i="8"/>
  <c r="M180" i="8"/>
  <c r="M181" i="8"/>
  <c r="M182" i="8"/>
  <c r="M183" i="8"/>
  <c r="M184" i="8"/>
  <c r="M185" i="8"/>
  <c r="M186" i="8"/>
  <c r="M187" i="8"/>
  <c r="M188" i="8"/>
  <c r="M189" i="8"/>
  <c r="M190" i="8"/>
  <c r="M191" i="8"/>
  <c r="M192" i="8"/>
  <c r="M193" i="8"/>
  <c r="M194" i="8"/>
  <c r="M195" i="8"/>
  <c r="M196" i="8"/>
  <c r="M197" i="8"/>
  <c r="M198" i="8"/>
  <c r="M199" i="8"/>
  <c r="M200" i="8"/>
  <c r="M201" i="8"/>
  <c r="M202" i="8"/>
  <c r="M203" i="8"/>
  <c r="M204" i="8"/>
  <c r="M205" i="8"/>
  <c r="M206" i="8"/>
  <c r="M207" i="8"/>
  <c r="M208" i="8"/>
  <c r="M209" i="8"/>
  <c r="M210" i="8"/>
  <c r="M211" i="8"/>
  <c r="M212" i="8"/>
  <c r="M213" i="8"/>
  <c r="M214" i="8"/>
  <c r="M215" i="8"/>
  <c r="M216" i="8"/>
  <c r="M217" i="8"/>
  <c r="M2" i="8"/>
  <c r="K2" i="8"/>
  <c r="J2" i="8"/>
  <c r="L2" i="8"/>
  <c r="K3" i="8"/>
  <c r="J3" i="8"/>
  <c r="L3" i="8"/>
  <c r="J4" i="8"/>
  <c r="K4" i="8"/>
  <c r="L4" i="8"/>
  <c r="K5" i="8"/>
  <c r="J5" i="8"/>
  <c r="L5" i="8"/>
  <c r="K6" i="8"/>
  <c r="J6" i="8"/>
  <c r="L6" i="8"/>
  <c r="J7" i="8"/>
  <c r="K7" i="8"/>
  <c r="L7" i="8"/>
  <c r="J8" i="8"/>
  <c r="K8" i="8"/>
  <c r="L8" i="8"/>
  <c r="K9" i="8"/>
  <c r="J9" i="8"/>
  <c r="L9" i="8"/>
  <c r="J10" i="8"/>
  <c r="K10" i="8"/>
  <c r="L10" i="8"/>
  <c r="J11" i="8"/>
  <c r="K11" i="8"/>
  <c r="L11" i="8"/>
  <c r="K12" i="8"/>
  <c r="J12" i="8"/>
  <c r="L12" i="8"/>
  <c r="J13" i="8"/>
  <c r="K13" i="8"/>
  <c r="L13" i="8"/>
  <c r="K14" i="8"/>
  <c r="J14" i="8"/>
  <c r="L14" i="8"/>
  <c r="J15" i="8"/>
  <c r="K15" i="8"/>
  <c r="L15" i="8"/>
  <c r="K16" i="8"/>
  <c r="J16" i="8"/>
  <c r="L16" i="8"/>
  <c r="J17" i="8"/>
  <c r="K17" i="8"/>
  <c r="L17" i="8"/>
  <c r="J18" i="8"/>
  <c r="K18" i="8"/>
  <c r="L18" i="8"/>
  <c r="J19" i="8"/>
  <c r="K19" i="8"/>
  <c r="L19" i="8"/>
  <c r="J20" i="8"/>
  <c r="K20" i="8"/>
  <c r="L20" i="8"/>
  <c r="K21" i="8"/>
  <c r="J21" i="8"/>
  <c r="L21" i="8"/>
  <c r="J22" i="8"/>
  <c r="K22" i="8"/>
  <c r="L22" i="8"/>
  <c r="J23" i="8"/>
  <c r="K23" i="8"/>
  <c r="L23" i="8"/>
  <c r="J24" i="8"/>
  <c r="K24" i="8"/>
  <c r="L24" i="8"/>
  <c r="J25" i="8"/>
  <c r="K25" i="8"/>
  <c r="L25" i="8"/>
  <c r="J26" i="8"/>
  <c r="K26" i="8"/>
  <c r="L26" i="8"/>
  <c r="J27" i="8"/>
  <c r="K27" i="8"/>
  <c r="L27" i="8"/>
  <c r="K28" i="8"/>
  <c r="J28" i="8"/>
  <c r="L28" i="8"/>
  <c r="J29" i="8"/>
  <c r="K29" i="8"/>
  <c r="L29" i="8"/>
  <c r="J30" i="8"/>
  <c r="K30" i="8"/>
  <c r="L30" i="8"/>
  <c r="K31" i="8"/>
  <c r="J31" i="8"/>
  <c r="L31" i="8"/>
  <c r="K32" i="8"/>
  <c r="J32" i="8"/>
  <c r="L32" i="8"/>
  <c r="K33" i="8"/>
  <c r="J33" i="8"/>
  <c r="L33" i="8"/>
  <c r="K34" i="8"/>
  <c r="J34" i="8"/>
  <c r="L34" i="8"/>
  <c r="K35" i="8"/>
  <c r="J35" i="8"/>
  <c r="L35" i="8"/>
  <c r="J36" i="8"/>
  <c r="K36" i="8"/>
  <c r="L36" i="8"/>
  <c r="K37" i="8"/>
  <c r="J37" i="8"/>
  <c r="L37" i="8"/>
  <c r="J38" i="8"/>
  <c r="K38" i="8"/>
  <c r="L38" i="8"/>
  <c r="J39" i="8"/>
  <c r="K39" i="8"/>
  <c r="L39" i="8"/>
  <c r="J40" i="8"/>
  <c r="K40" i="8"/>
  <c r="L40" i="8"/>
  <c r="J41" i="8"/>
  <c r="K41" i="8"/>
  <c r="L41" i="8"/>
  <c r="K42" i="8"/>
  <c r="J42" i="8"/>
  <c r="L42" i="8"/>
  <c r="J43" i="8"/>
  <c r="K43" i="8"/>
  <c r="L43" i="8"/>
  <c r="J44" i="8"/>
  <c r="K44" i="8"/>
  <c r="L44" i="8"/>
  <c r="J45" i="8"/>
  <c r="K45" i="8"/>
  <c r="L45" i="8"/>
  <c r="J46" i="8"/>
  <c r="K46" i="8"/>
  <c r="L46" i="8"/>
  <c r="K47" i="8"/>
  <c r="J47" i="8"/>
  <c r="L47" i="8"/>
  <c r="J48" i="8"/>
  <c r="K48" i="8"/>
  <c r="L48" i="8"/>
  <c r="K49" i="8"/>
  <c r="J49" i="8"/>
  <c r="L49" i="8"/>
  <c r="K50" i="8"/>
  <c r="J50" i="8"/>
  <c r="L50" i="8"/>
  <c r="J51" i="8"/>
  <c r="K51" i="8"/>
  <c r="L51" i="8"/>
  <c r="K52" i="8"/>
  <c r="J52" i="8"/>
  <c r="L52" i="8"/>
  <c r="J53" i="8"/>
  <c r="K53" i="8"/>
  <c r="L53" i="8"/>
  <c r="K54" i="8"/>
  <c r="J54" i="8"/>
  <c r="L54" i="8"/>
  <c r="K55" i="8"/>
  <c r="J55" i="8"/>
  <c r="L55" i="8"/>
  <c r="K56" i="8"/>
  <c r="J56" i="8"/>
  <c r="L56" i="8"/>
  <c r="J57" i="8"/>
  <c r="K57" i="8"/>
  <c r="L57" i="8"/>
  <c r="K58" i="8"/>
  <c r="J58" i="8"/>
  <c r="L58" i="8"/>
  <c r="J59" i="8"/>
  <c r="K59" i="8"/>
  <c r="L59" i="8"/>
  <c r="K60" i="8"/>
  <c r="J60" i="8"/>
  <c r="L60" i="8"/>
  <c r="J61" i="8"/>
  <c r="K61" i="8"/>
  <c r="L61" i="8"/>
  <c r="J62" i="8"/>
  <c r="K62" i="8"/>
  <c r="L62" i="8"/>
  <c r="K63" i="8"/>
  <c r="J63" i="8"/>
  <c r="L63" i="8"/>
  <c r="J64" i="8"/>
  <c r="K64" i="8"/>
  <c r="L64" i="8"/>
  <c r="K65" i="8"/>
  <c r="J65" i="8"/>
  <c r="L65" i="8"/>
  <c r="K66" i="8"/>
  <c r="J66" i="8"/>
  <c r="L66" i="8"/>
  <c r="J67" i="8"/>
  <c r="K67" i="8"/>
  <c r="L67" i="8"/>
  <c r="J68" i="8"/>
  <c r="K68" i="8"/>
  <c r="L68" i="8"/>
  <c r="K69" i="8"/>
  <c r="J69" i="8"/>
  <c r="L69" i="8"/>
  <c r="K70" i="8"/>
  <c r="J70" i="8"/>
  <c r="L70" i="8"/>
  <c r="K71" i="8"/>
  <c r="J71" i="8"/>
  <c r="L71" i="8"/>
  <c r="K72" i="8"/>
  <c r="J72" i="8"/>
  <c r="L72" i="8"/>
  <c r="K73" i="8"/>
  <c r="J73" i="8"/>
  <c r="L73" i="8"/>
  <c r="J74" i="8"/>
  <c r="K74" i="8"/>
  <c r="L74" i="8"/>
  <c r="K75" i="8"/>
  <c r="J75" i="8"/>
  <c r="L75" i="8"/>
  <c r="J76" i="8"/>
  <c r="K76" i="8"/>
  <c r="L76" i="8"/>
  <c r="K77" i="8"/>
  <c r="J77" i="8"/>
  <c r="L77" i="8"/>
  <c r="J78" i="8"/>
  <c r="K78" i="8"/>
  <c r="L78" i="8"/>
  <c r="J79" i="8"/>
  <c r="K79" i="8"/>
  <c r="L79" i="8"/>
  <c r="J80" i="8"/>
  <c r="K80" i="8"/>
  <c r="L80" i="8"/>
  <c r="K81" i="8"/>
  <c r="J81" i="8"/>
  <c r="L81" i="8"/>
  <c r="J82" i="8"/>
  <c r="K82" i="8"/>
  <c r="L82" i="8"/>
  <c r="J83" i="8"/>
  <c r="K83" i="8"/>
  <c r="L83" i="8"/>
  <c r="J84" i="8"/>
  <c r="K84" i="8"/>
  <c r="L84" i="8"/>
  <c r="K85" i="8"/>
  <c r="J85" i="8"/>
  <c r="L85" i="8"/>
  <c r="K86" i="8"/>
  <c r="J86" i="8"/>
  <c r="L86" i="8"/>
  <c r="J87" i="8"/>
  <c r="K87" i="8"/>
  <c r="L87" i="8"/>
  <c r="J88" i="8"/>
  <c r="K88" i="8"/>
  <c r="L88" i="8"/>
  <c r="J89" i="8"/>
  <c r="K89" i="8"/>
  <c r="L89" i="8"/>
  <c r="K90" i="8"/>
  <c r="J90" i="8"/>
  <c r="L90" i="8"/>
  <c r="K91" i="8"/>
  <c r="J91" i="8"/>
  <c r="L91" i="8"/>
  <c r="J92" i="8"/>
  <c r="K92" i="8"/>
  <c r="L92" i="8"/>
  <c r="J93" i="8"/>
  <c r="K93" i="8"/>
  <c r="L93" i="8"/>
  <c r="K94" i="8"/>
  <c r="J94" i="8"/>
  <c r="L94" i="8"/>
  <c r="K95" i="8"/>
  <c r="J95" i="8"/>
  <c r="L95" i="8"/>
  <c r="K96" i="8"/>
  <c r="J96" i="8"/>
  <c r="L96" i="8"/>
  <c r="J97" i="8"/>
  <c r="K97" i="8"/>
  <c r="L97" i="8"/>
  <c r="J98" i="8"/>
  <c r="K98" i="8"/>
  <c r="L98" i="8"/>
  <c r="K99" i="8"/>
  <c r="J99" i="8"/>
  <c r="L99" i="8"/>
  <c r="J100" i="8"/>
  <c r="K100" i="8"/>
  <c r="L100" i="8"/>
  <c r="J101" i="8"/>
  <c r="K101" i="8"/>
  <c r="L101" i="8"/>
  <c r="J102" i="8"/>
  <c r="K102" i="8"/>
  <c r="L102" i="8"/>
  <c r="K103" i="8"/>
  <c r="J103" i="8"/>
  <c r="L103" i="8"/>
  <c r="K104" i="8"/>
  <c r="J104" i="8"/>
  <c r="L104" i="8"/>
  <c r="J105" i="8"/>
  <c r="K105" i="8"/>
  <c r="L105" i="8"/>
  <c r="K106" i="8"/>
  <c r="J106" i="8"/>
  <c r="L106" i="8"/>
  <c r="K107" i="8"/>
  <c r="J107" i="8"/>
  <c r="L107" i="8"/>
  <c r="J108" i="8"/>
  <c r="K108" i="8"/>
  <c r="L108" i="8"/>
  <c r="J109" i="8"/>
  <c r="K109" i="8"/>
  <c r="L109" i="8"/>
  <c r="K110" i="8"/>
  <c r="J110" i="8"/>
  <c r="L110" i="8"/>
  <c r="J111" i="8"/>
  <c r="K111" i="8"/>
  <c r="L111" i="8"/>
  <c r="K112" i="8"/>
  <c r="J112" i="8"/>
  <c r="L112" i="8"/>
  <c r="K113" i="8"/>
  <c r="J113" i="8"/>
  <c r="L113" i="8"/>
  <c r="K114" i="8"/>
  <c r="J114" i="8"/>
  <c r="L114" i="8"/>
  <c r="J115" i="8"/>
  <c r="K115" i="8"/>
  <c r="L115" i="8"/>
  <c r="J116" i="8"/>
  <c r="K116" i="8"/>
  <c r="L116" i="8"/>
  <c r="K117" i="8"/>
  <c r="J117" i="8"/>
  <c r="L117" i="8"/>
  <c r="J118" i="8"/>
  <c r="K118" i="8"/>
  <c r="L118" i="8"/>
  <c r="J119" i="8"/>
  <c r="K119" i="8"/>
  <c r="L119" i="8"/>
  <c r="K120" i="8"/>
  <c r="J120" i="8"/>
  <c r="L120" i="8"/>
  <c r="K121" i="8"/>
  <c r="J121" i="8"/>
  <c r="L121" i="8"/>
  <c r="J122" i="8"/>
  <c r="K122" i="8"/>
  <c r="L122" i="8"/>
  <c r="K123" i="8"/>
  <c r="J123" i="8"/>
  <c r="L123" i="8"/>
  <c r="K124" i="8"/>
  <c r="J124" i="8"/>
  <c r="L124" i="8"/>
  <c r="J125" i="8"/>
  <c r="K125" i="8"/>
  <c r="L125" i="8"/>
  <c r="J126" i="8"/>
  <c r="K126" i="8"/>
  <c r="L126" i="8"/>
  <c r="K127" i="8"/>
  <c r="J127" i="8"/>
  <c r="L127" i="8"/>
  <c r="K128" i="8"/>
  <c r="J128" i="8"/>
  <c r="L128" i="8"/>
  <c r="J129" i="8"/>
  <c r="K129" i="8"/>
  <c r="L129" i="8"/>
  <c r="K130" i="8"/>
  <c r="J130" i="8"/>
  <c r="L130" i="8"/>
  <c r="K131" i="8"/>
  <c r="J131" i="8"/>
  <c r="L131" i="8"/>
  <c r="J132" i="8"/>
  <c r="K132" i="8"/>
  <c r="L132" i="8"/>
  <c r="K133" i="8"/>
  <c r="J133" i="8"/>
  <c r="L133" i="8"/>
  <c r="J134" i="8"/>
  <c r="K134" i="8"/>
  <c r="L134" i="8"/>
  <c r="J135" i="8"/>
  <c r="K135" i="8"/>
  <c r="L135" i="8"/>
  <c r="J136" i="8"/>
  <c r="K136" i="8"/>
  <c r="L136" i="8"/>
  <c r="J137" i="8"/>
  <c r="K137" i="8"/>
  <c r="L137" i="8"/>
  <c r="K138" i="8"/>
  <c r="J138" i="8"/>
  <c r="L138" i="8"/>
  <c r="K139" i="8"/>
  <c r="J139" i="8"/>
  <c r="L139" i="8"/>
  <c r="J140" i="8"/>
  <c r="K140" i="8"/>
  <c r="L140" i="8"/>
  <c r="J141" i="8"/>
  <c r="K141" i="8"/>
  <c r="L141" i="8"/>
  <c r="K142" i="8"/>
  <c r="J142" i="8"/>
  <c r="L142" i="8"/>
  <c r="J143" i="8"/>
  <c r="K143" i="8"/>
  <c r="L143" i="8"/>
  <c r="K144" i="8"/>
  <c r="J144" i="8"/>
  <c r="L144" i="8"/>
  <c r="J145" i="8"/>
  <c r="K145" i="8"/>
  <c r="L145" i="8"/>
  <c r="J146" i="8"/>
  <c r="K146" i="8"/>
  <c r="L146" i="8"/>
  <c r="K147" i="8"/>
  <c r="J147" i="8"/>
  <c r="L147" i="8"/>
  <c r="K148" i="8"/>
  <c r="J148" i="8"/>
  <c r="L148" i="8"/>
  <c r="K149" i="8"/>
  <c r="J149" i="8"/>
  <c r="L149" i="8"/>
  <c r="K150" i="8"/>
  <c r="J150" i="8"/>
  <c r="L150" i="8"/>
  <c r="K151" i="8"/>
  <c r="J151" i="8"/>
  <c r="L151" i="8"/>
  <c r="J152" i="8"/>
  <c r="K152" i="8"/>
  <c r="L152" i="8"/>
  <c r="K153" i="8"/>
  <c r="J153" i="8"/>
  <c r="L153" i="8"/>
  <c r="J154" i="8"/>
  <c r="K154" i="8"/>
  <c r="L154" i="8"/>
  <c r="J155" i="8"/>
  <c r="K155" i="8"/>
  <c r="L155" i="8"/>
  <c r="J156" i="8"/>
  <c r="K156" i="8"/>
  <c r="L156" i="8"/>
  <c r="K157" i="8"/>
  <c r="J157" i="8"/>
  <c r="L157" i="8"/>
  <c r="J158" i="8"/>
  <c r="K158" i="8"/>
  <c r="L158" i="8"/>
  <c r="K159" i="8"/>
  <c r="J159" i="8"/>
  <c r="L159" i="8"/>
  <c r="K160" i="8"/>
  <c r="J160" i="8"/>
  <c r="L160" i="8"/>
  <c r="J161" i="8"/>
  <c r="K161" i="8"/>
  <c r="L161" i="8"/>
  <c r="J162" i="8"/>
  <c r="K162" i="8"/>
  <c r="L162" i="8"/>
  <c r="K163" i="8"/>
  <c r="J163" i="8"/>
  <c r="L163" i="8"/>
  <c r="J164" i="8"/>
  <c r="K164" i="8"/>
  <c r="L164" i="8"/>
  <c r="K165" i="8"/>
  <c r="J165" i="8"/>
  <c r="L165" i="8"/>
  <c r="J166" i="8"/>
  <c r="K166" i="8"/>
  <c r="L166" i="8"/>
  <c r="J167" i="8"/>
  <c r="K167" i="8"/>
  <c r="L167" i="8"/>
  <c r="K168" i="8"/>
  <c r="J168" i="8"/>
  <c r="L168" i="8"/>
  <c r="J169" i="8"/>
  <c r="K169" i="8"/>
  <c r="L169" i="8"/>
  <c r="J170" i="8"/>
  <c r="K170" i="8"/>
  <c r="L170" i="8"/>
  <c r="K171" i="8"/>
  <c r="J171" i="8"/>
  <c r="L171" i="8"/>
  <c r="J172" i="8"/>
  <c r="K172" i="8"/>
  <c r="L172" i="8"/>
  <c r="K173" i="8"/>
  <c r="J173" i="8"/>
  <c r="L173" i="8"/>
  <c r="K174" i="8"/>
  <c r="J174" i="8"/>
  <c r="L174" i="8"/>
  <c r="K175" i="8"/>
  <c r="J175" i="8"/>
  <c r="L175" i="8"/>
  <c r="J176" i="8"/>
  <c r="K176" i="8"/>
  <c r="L176" i="8"/>
  <c r="K177" i="8"/>
  <c r="J177" i="8"/>
  <c r="L177" i="8"/>
  <c r="J178" i="8"/>
  <c r="K178" i="8"/>
  <c r="L178" i="8"/>
  <c r="K179" i="8"/>
  <c r="J179" i="8"/>
  <c r="L179" i="8"/>
  <c r="J180" i="8"/>
  <c r="K180" i="8"/>
  <c r="L180" i="8"/>
  <c r="J181" i="8"/>
  <c r="K181" i="8"/>
  <c r="L181" i="8"/>
  <c r="J182" i="8"/>
  <c r="K182" i="8"/>
  <c r="L182" i="8"/>
  <c r="K183" i="8"/>
  <c r="J183" i="8"/>
  <c r="L183" i="8"/>
  <c r="J184" i="8"/>
  <c r="K184" i="8"/>
  <c r="L184" i="8"/>
  <c r="J185" i="8"/>
  <c r="K185" i="8"/>
  <c r="L185" i="8"/>
  <c r="K186" i="8"/>
  <c r="J186" i="8"/>
  <c r="L186" i="8"/>
  <c r="K187" i="8"/>
  <c r="J187" i="8"/>
  <c r="L187" i="8"/>
  <c r="K188" i="8"/>
  <c r="J188" i="8"/>
  <c r="L188" i="8"/>
  <c r="K189" i="8"/>
  <c r="J189" i="8"/>
  <c r="L189" i="8"/>
  <c r="J190" i="8"/>
  <c r="K190" i="8"/>
  <c r="L190" i="8"/>
  <c r="K191" i="8"/>
  <c r="J191" i="8"/>
  <c r="L191" i="8"/>
  <c r="K192" i="8"/>
  <c r="J192" i="8"/>
  <c r="L192" i="8"/>
  <c r="J193" i="8"/>
  <c r="K193" i="8"/>
  <c r="L193" i="8"/>
  <c r="K194" i="8"/>
  <c r="J194" i="8"/>
  <c r="L194" i="8"/>
  <c r="K195" i="8"/>
  <c r="J195" i="8"/>
  <c r="L195" i="8"/>
  <c r="K196" i="8"/>
  <c r="J196" i="8"/>
  <c r="L196" i="8"/>
  <c r="K197" i="8"/>
  <c r="J197" i="8"/>
  <c r="L197" i="8"/>
  <c r="K198" i="8"/>
  <c r="J198" i="8"/>
  <c r="L198" i="8"/>
  <c r="J199" i="8"/>
  <c r="K199" i="8"/>
  <c r="L199" i="8"/>
  <c r="K200" i="8"/>
  <c r="J200" i="8"/>
  <c r="L200" i="8"/>
  <c r="K201" i="8"/>
  <c r="J201" i="8"/>
  <c r="L201" i="8"/>
  <c r="K202" i="8"/>
  <c r="J202" i="8"/>
  <c r="L202" i="8"/>
  <c r="K203" i="8"/>
  <c r="J203" i="8"/>
  <c r="L203" i="8"/>
  <c r="K204" i="8"/>
  <c r="J204" i="8"/>
  <c r="L204" i="8"/>
  <c r="J205" i="8"/>
  <c r="K205" i="8"/>
  <c r="L205" i="8"/>
  <c r="K206" i="8"/>
  <c r="J206" i="8"/>
  <c r="L206" i="8"/>
  <c r="J207" i="8"/>
  <c r="K207" i="8"/>
  <c r="L207" i="8"/>
  <c r="K208" i="8"/>
  <c r="J208" i="8"/>
  <c r="L208" i="8"/>
  <c r="K209" i="8"/>
  <c r="J209" i="8"/>
  <c r="L209" i="8"/>
  <c r="J210" i="8"/>
  <c r="K210" i="8"/>
  <c r="L210" i="8"/>
  <c r="K211" i="8"/>
  <c r="J211" i="8"/>
  <c r="L211" i="8"/>
  <c r="K212" i="8"/>
  <c r="J212" i="8"/>
  <c r="L212" i="8"/>
  <c r="K213" i="8"/>
  <c r="J213" i="8"/>
  <c r="L213" i="8"/>
  <c r="K214" i="8"/>
  <c r="J214" i="8"/>
  <c r="L214" i="8"/>
  <c r="J215" i="8"/>
  <c r="K215" i="8"/>
  <c r="L215" i="8"/>
  <c r="K216" i="8"/>
  <c r="J216" i="8"/>
  <c r="L216" i="8"/>
  <c r="K217" i="8"/>
  <c r="J217" i="8"/>
  <c r="L217" i="8"/>
  <c r="N89" i="7"/>
  <c r="M89" i="7"/>
  <c r="O89" i="7"/>
  <c r="N30" i="7"/>
  <c r="M30" i="7"/>
  <c r="O30" i="7"/>
  <c r="N35" i="7"/>
  <c r="M35" i="7"/>
  <c r="O35" i="7"/>
  <c r="N40" i="7"/>
  <c r="M40" i="7"/>
  <c r="O40" i="7"/>
  <c r="O49" i="7"/>
  <c r="N45" i="7"/>
  <c r="M45" i="7"/>
  <c r="O45" i="7"/>
  <c r="N54" i="7"/>
  <c r="M54" i="7"/>
  <c r="O54" i="7"/>
  <c r="N59" i="7"/>
  <c r="M59" i="7"/>
  <c r="O59" i="7"/>
  <c r="N64" i="7"/>
  <c r="M64" i="7"/>
  <c r="O64" i="7"/>
  <c r="N84" i="7"/>
  <c r="M84" i="7"/>
  <c r="O84" i="7"/>
  <c r="N79" i="7"/>
  <c r="M79" i="7"/>
  <c r="O79" i="7"/>
  <c r="N74" i="7"/>
  <c r="M74" i="7"/>
  <c r="O74" i="7"/>
  <c r="O87" i="7"/>
  <c r="O88" i="7"/>
  <c r="P87" i="7"/>
  <c r="O82" i="7"/>
  <c r="O83" i="7"/>
  <c r="P82" i="7"/>
  <c r="O72" i="7"/>
  <c r="O73" i="7"/>
  <c r="P72" i="7"/>
  <c r="O77" i="7"/>
  <c r="O78" i="7"/>
  <c r="P77" i="7"/>
  <c r="O62" i="7"/>
  <c r="O63" i="7"/>
  <c r="P62" i="7"/>
  <c r="O57" i="7"/>
  <c r="O58" i="7"/>
  <c r="P57" i="7"/>
  <c r="O52" i="7"/>
  <c r="O53" i="7"/>
  <c r="P52" i="7"/>
  <c r="O43" i="7"/>
  <c r="O44" i="7"/>
  <c r="P43" i="7"/>
  <c r="O48" i="7"/>
  <c r="P48" i="7"/>
  <c r="R87" i="7"/>
  <c r="Q87" i="7"/>
  <c r="R82" i="7"/>
  <c r="Q82" i="7"/>
  <c r="R72" i="7"/>
  <c r="Q72" i="7"/>
  <c r="O33" i="7"/>
  <c r="Q33" i="7"/>
  <c r="O29" i="7"/>
  <c r="O28" i="7"/>
  <c r="P28" i="7"/>
  <c r="R28" i="7"/>
  <c r="Q28" i="7"/>
  <c r="R77" i="7"/>
  <c r="Q77" i="7"/>
  <c r="R62" i="7"/>
  <c r="Q62" i="7"/>
  <c r="R57" i="7"/>
  <c r="Q57" i="7"/>
  <c r="R52" i="7"/>
  <c r="Q52" i="7"/>
  <c r="Q43" i="7"/>
  <c r="Q48" i="7"/>
  <c r="O38" i="7"/>
  <c r="Q38" i="7"/>
  <c r="R43" i="7"/>
  <c r="R48" i="7"/>
  <c r="O39" i="7"/>
  <c r="P38" i="7"/>
  <c r="R38" i="7"/>
  <c r="O34" i="7"/>
  <c r="P33" i="7"/>
  <c r="R33" i="7"/>
  <c r="K45" i="7"/>
  <c r="K41" i="7"/>
  <c r="K37" i="7"/>
  <c r="K33" i="7"/>
  <c r="K29" i="7"/>
  <c r="E34" i="7"/>
  <c r="E33" i="7"/>
  <c r="E40" i="7"/>
  <c r="E39" i="7"/>
  <c r="E37" i="7"/>
  <c r="E36" i="7"/>
  <c r="C30" i="7"/>
  <c r="C31" i="7"/>
  <c r="D30" i="7"/>
  <c r="K22" i="7"/>
  <c r="H22" i="7"/>
  <c r="E22" i="7"/>
  <c r="C22" i="7"/>
  <c r="K23" i="7"/>
  <c r="H23" i="7"/>
  <c r="E23" i="7"/>
  <c r="C23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2" i="7"/>
  <c r="T88" i="3"/>
  <c r="V88" i="3"/>
  <c r="T86" i="3"/>
  <c r="V86" i="3"/>
  <c r="T90" i="3"/>
  <c r="U90" i="3"/>
  <c r="V90" i="3"/>
  <c r="T184" i="3"/>
  <c r="V184" i="3"/>
  <c r="T85" i="3"/>
  <c r="V85" i="3"/>
  <c r="T2" i="3"/>
  <c r="U2" i="3"/>
  <c r="V2" i="3"/>
  <c r="T10" i="3"/>
  <c r="U10" i="3"/>
  <c r="V10" i="3"/>
  <c r="T78" i="3"/>
  <c r="V78" i="3"/>
  <c r="T19" i="3"/>
  <c r="U19" i="3"/>
  <c r="V19" i="3"/>
  <c r="T111" i="3"/>
  <c r="U111" i="3"/>
  <c r="V111" i="3"/>
  <c r="T7" i="3"/>
  <c r="U7" i="3"/>
  <c r="V7" i="3"/>
  <c r="T30" i="3"/>
  <c r="U30" i="3"/>
  <c r="V30" i="3"/>
  <c r="T83" i="3"/>
  <c r="V83" i="3"/>
  <c r="T97" i="3"/>
  <c r="U97" i="3"/>
  <c r="V97" i="3"/>
  <c r="T102" i="3"/>
  <c r="U102" i="3"/>
  <c r="V102" i="3"/>
  <c r="T5" i="3"/>
  <c r="U5" i="3"/>
  <c r="V5" i="3"/>
  <c r="T81" i="3"/>
  <c r="V81" i="3"/>
  <c r="T182" i="3"/>
  <c r="V182" i="3"/>
  <c r="T84" i="3"/>
  <c r="V84" i="3"/>
  <c r="T110" i="3"/>
  <c r="U110" i="3"/>
  <c r="V110" i="3"/>
  <c r="T106" i="3"/>
  <c r="U106" i="3"/>
  <c r="V106" i="3"/>
  <c r="T113" i="3"/>
  <c r="U113" i="3"/>
  <c r="V113" i="3"/>
  <c r="T96" i="3"/>
  <c r="U96" i="3"/>
  <c r="V96" i="3"/>
  <c r="T14" i="3"/>
  <c r="U14" i="3"/>
  <c r="V14" i="3"/>
  <c r="T105" i="3"/>
  <c r="U105" i="3"/>
  <c r="V105" i="3"/>
  <c r="T123" i="3"/>
  <c r="U123" i="3"/>
  <c r="V123" i="3"/>
  <c r="T93" i="3"/>
  <c r="U93" i="3"/>
  <c r="V93" i="3"/>
  <c r="T28" i="3"/>
  <c r="U28" i="3"/>
  <c r="V28" i="3"/>
  <c r="T101" i="3"/>
  <c r="U101" i="3"/>
  <c r="V101" i="3"/>
  <c r="T73" i="3"/>
  <c r="V73" i="3"/>
  <c r="T33" i="3"/>
  <c r="U33" i="3"/>
  <c r="V33" i="3"/>
  <c r="T117" i="3"/>
  <c r="U117" i="3"/>
  <c r="V117" i="3"/>
  <c r="T26" i="3"/>
  <c r="U26" i="3"/>
  <c r="V26" i="3"/>
  <c r="T20" i="3"/>
  <c r="U20" i="3"/>
  <c r="V20" i="3"/>
  <c r="T82" i="3"/>
  <c r="V82" i="3"/>
  <c r="T118" i="3"/>
  <c r="U118" i="3"/>
  <c r="V118" i="3"/>
  <c r="T124" i="3"/>
  <c r="U124" i="3"/>
  <c r="V124" i="3"/>
  <c r="T66" i="3"/>
  <c r="V66" i="3"/>
  <c r="T177" i="3"/>
  <c r="V177" i="3"/>
  <c r="T108" i="3"/>
  <c r="U108" i="3"/>
  <c r="V108" i="3"/>
  <c r="T112" i="3"/>
  <c r="U112" i="3"/>
  <c r="V112" i="3"/>
  <c r="T128" i="3"/>
  <c r="U128" i="3"/>
  <c r="V128" i="3"/>
  <c r="T122" i="3"/>
  <c r="U122" i="3"/>
  <c r="V122" i="3"/>
  <c r="T8" i="3"/>
  <c r="U8" i="3"/>
  <c r="V8" i="3"/>
  <c r="T13" i="3"/>
  <c r="U13" i="3"/>
  <c r="V13" i="3"/>
  <c r="T135" i="3"/>
  <c r="U135" i="3"/>
  <c r="V135" i="3"/>
  <c r="T67" i="3"/>
  <c r="V67" i="3"/>
  <c r="T75" i="3"/>
  <c r="V75" i="3"/>
  <c r="T127" i="3"/>
  <c r="U127" i="3"/>
  <c r="V127" i="3"/>
  <c r="T72" i="3"/>
  <c r="V72" i="3"/>
  <c r="T76" i="3"/>
  <c r="V76" i="3"/>
  <c r="T126" i="3"/>
  <c r="U126" i="3"/>
  <c r="V126" i="3"/>
  <c r="T6" i="3"/>
  <c r="U6" i="3"/>
  <c r="V6" i="3"/>
  <c r="T34" i="3"/>
  <c r="U34" i="3"/>
  <c r="V34" i="3"/>
  <c r="T71" i="3"/>
  <c r="V71" i="3"/>
  <c r="T47" i="3"/>
  <c r="U47" i="3"/>
  <c r="V47" i="3"/>
  <c r="T69" i="3"/>
  <c r="V69" i="3"/>
  <c r="T151" i="3"/>
  <c r="U151" i="3"/>
  <c r="V151" i="3"/>
  <c r="T32" i="3"/>
  <c r="U32" i="3"/>
  <c r="V32" i="3"/>
  <c r="T116" i="3"/>
  <c r="U116" i="3"/>
  <c r="V116" i="3"/>
  <c r="T9" i="3"/>
  <c r="U9" i="3"/>
  <c r="V9" i="3"/>
  <c r="T23" i="3"/>
  <c r="U23" i="3"/>
  <c r="V23" i="3"/>
  <c r="T74" i="3"/>
  <c r="V74" i="3"/>
  <c r="T25" i="3"/>
  <c r="U25" i="3"/>
  <c r="V25" i="3"/>
  <c r="T70" i="3"/>
  <c r="V70" i="3"/>
  <c r="T137" i="3"/>
  <c r="U137" i="3"/>
  <c r="V137" i="3"/>
  <c r="T130" i="3"/>
  <c r="U130" i="3"/>
  <c r="V130" i="3"/>
  <c r="T170" i="3"/>
  <c r="V170" i="3"/>
  <c r="T12" i="3"/>
  <c r="U12" i="3"/>
  <c r="V12" i="3"/>
  <c r="T45" i="3"/>
  <c r="U45" i="3"/>
  <c r="V45" i="3"/>
  <c r="T38" i="3"/>
  <c r="U38" i="3"/>
  <c r="V38" i="3"/>
  <c r="T65" i="3"/>
  <c r="V65" i="3"/>
  <c r="T171" i="3"/>
  <c r="V171" i="3"/>
  <c r="T143" i="3"/>
  <c r="U143" i="3"/>
  <c r="V143" i="3"/>
  <c r="T172" i="3"/>
  <c r="V172" i="3"/>
  <c r="T121" i="3"/>
  <c r="U121" i="3"/>
  <c r="V121" i="3"/>
  <c r="T149" i="3"/>
  <c r="U149" i="3"/>
  <c r="V149" i="3"/>
  <c r="T107" i="3"/>
  <c r="U107" i="3"/>
  <c r="V107" i="3"/>
  <c r="T148" i="3"/>
  <c r="U148" i="3"/>
  <c r="V148" i="3"/>
  <c r="T125" i="3"/>
  <c r="U125" i="3"/>
  <c r="V125" i="3"/>
  <c r="T44" i="3"/>
  <c r="U44" i="3"/>
  <c r="V44" i="3"/>
  <c r="T50" i="3"/>
  <c r="U50" i="3"/>
  <c r="V50" i="3"/>
  <c r="T145" i="3"/>
  <c r="U145" i="3"/>
  <c r="V145" i="3"/>
  <c r="T27" i="3"/>
  <c r="U27" i="3"/>
  <c r="V27" i="3"/>
  <c r="T114" i="3"/>
  <c r="U114" i="3"/>
  <c r="V114" i="3"/>
  <c r="T16" i="3"/>
  <c r="U16" i="3"/>
  <c r="V16" i="3"/>
  <c r="T129" i="3"/>
  <c r="U129" i="3"/>
  <c r="V129" i="3"/>
  <c r="T52" i="3"/>
  <c r="U52" i="3"/>
  <c r="V52" i="3"/>
  <c r="T147" i="3"/>
  <c r="U147" i="3"/>
  <c r="V147" i="3"/>
  <c r="T152" i="3"/>
  <c r="U152" i="3"/>
  <c r="V152" i="3"/>
  <c r="T24" i="3"/>
  <c r="U24" i="3"/>
  <c r="V24" i="3"/>
  <c r="T150" i="3"/>
  <c r="U150" i="3"/>
  <c r="V150" i="3"/>
  <c r="T141" i="3"/>
  <c r="U141" i="3"/>
  <c r="V141" i="3"/>
  <c r="T165" i="3"/>
  <c r="V165" i="3"/>
  <c r="T11" i="3"/>
  <c r="U11" i="3"/>
  <c r="V11" i="3"/>
  <c r="T42" i="3"/>
  <c r="U42" i="3"/>
  <c r="V42" i="3"/>
  <c r="T163" i="3"/>
  <c r="V163" i="3"/>
  <c r="T43" i="3"/>
  <c r="U43" i="3"/>
  <c r="V43" i="3"/>
  <c r="T154" i="3"/>
  <c r="U154" i="3"/>
  <c r="V154" i="3"/>
  <c r="T61" i="3"/>
  <c r="V61" i="3"/>
  <c r="T48" i="3"/>
  <c r="U48" i="3"/>
  <c r="V48" i="3"/>
  <c r="T60" i="3"/>
  <c r="V60" i="3"/>
  <c r="T63" i="3"/>
  <c r="V63" i="3"/>
  <c r="T173" i="3"/>
  <c r="V173" i="3"/>
  <c r="T59" i="3"/>
  <c r="V59" i="3"/>
  <c r="T51" i="3"/>
  <c r="U51" i="3"/>
  <c r="V51" i="3"/>
  <c r="T153" i="3"/>
  <c r="U153" i="3"/>
  <c r="V153" i="3"/>
  <c r="T55" i="3"/>
  <c r="U55" i="3"/>
  <c r="V55" i="3"/>
  <c r="T160" i="3"/>
  <c r="V160" i="3"/>
  <c r="T58" i="3"/>
  <c r="V58" i="3"/>
  <c r="T57" i="3"/>
  <c r="V57" i="3"/>
  <c r="T161" i="3"/>
  <c r="V161" i="3"/>
  <c r="T157" i="3"/>
  <c r="V157" i="3"/>
  <c r="T64" i="3"/>
  <c r="V64" i="3"/>
  <c r="T159" i="3"/>
  <c r="V159" i="3"/>
  <c r="T169" i="3"/>
  <c r="V169" i="3"/>
  <c r="T62" i="3"/>
  <c r="V62" i="3"/>
  <c r="T162" i="3"/>
  <c r="V162" i="3"/>
  <c r="T164" i="3"/>
  <c r="V164" i="3"/>
  <c r="T53" i="3"/>
  <c r="V53" i="3"/>
  <c r="T103" i="3"/>
  <c r="V103" i="3"/>
  <c r="T156" i="3"/>
  <c r="V156" i="3"/>
  <c r="T158" i="3"/>
  <c r="V158" i="3"/>
  <c r="T166" i="3"/>
  <c r="V166" i="3"/>
  <c r="T168" i="3"/>
  <c r="V168" i="3"/>
  <c r="T155" i="3"/>
  <c r="V155" i="3"/>
  <c r="T56" i="3"/>
  <c r="V56" i="3"/>
  <c r="T29" i="3"/>
  <c r="V29" i="3"/>
  <c r="T49" i="3"/>
  <c r="V49" i="3"/>
  <c r="T37" i="3"/>
  <c r="V37" i="3"/>
  <c r="T131" i="3"/>
  <c r="V131" i="3"/>
  <c r="T54" i="3"/>
  <c r="V54" i="3"/>
  <c r="T134" i="3"/>
  <c r="V134" i="3"/>
  <c r="T142" i="3"/>
  <c r="V142" i="3"/>
  <c r="T68" i="3"/>
  <c r="V68" i="3"/>
  <c r="T17" i="3"/>
  <c r="V17" i="3"/>
  <c r="T41" i="3"/>
  <c r="V41" i="3"/>
  <c r="T22" i="3"/>
  <c r="V22" i="3"/>
  <c r="T40" i="3"/>
  <c r="V40" i="3"/>
  <c r="T174" i="3"/>
  <c r="V174" i="3"/>
  <c r="T167" i="3"/>
  <c r="V167" i="3"/>
  <c r="T92" i="3"/>
  <c r="V92" i="3"/>
  <c r="T140" i="3"/>
  <c r="V140" i="3"/>
  <c r="T175" i="3"/>
  <c r="V175" i="3"/>
  <c r="T132" i="3"/>
  <c r="V132" i="3"/>
  <c r="T136" i="3"/>
  <c r="V136" i="3"/>
  <c r="T119" i="3"/>
  <c r="V119" i="3"/>
  <c r="T144" i="3"/>
  <c r="V144" i="3"/>
  <c r="T176" i="3"/>
  <c r="V176" i="3"/>
  <c r="T146" i="3"/>
  <c r="V146" i="3"/>
  <c r="T39" i="3"/>
  <c r="V39" i="3"/>
  <c r="T79" i="3"/>
  <c r="V79" i="3"/>
  <c r="T31" i="3"/>
  <c r="V31" i="3"/>
  <c r="T178" i="3"/>
  <c r="V178" i="3"/>
  <c r="T179" i="3"/>
  <c r="V179" i="3"/>
  <c r="T115" i="3"/>
  <c r="V115" i="3"/>
  <c r="T139" i="3"/>
  <c r="V139" i="3"/>
  <c r="T46" i="3"/>
  <c r="V46" i="3"/>
  <c r="T138" i="3"/>
  <c r="V138" i="3"/>
  <c r="T120" i="3"/>
  <c r="V120" i="3"/>
  <c r="T15" i="3"/>
  <c r="V15" i="3"/>
  <c r="T21" i="3"/>
  <c r="V21" i="3"/>
  <c r="T98" i="3"/>
  <c r="V98" i="3"/>
  <c r="T133" i="3"/>
  <c r="V133" i="3"/>
  <c r="T77" i="3"/>
  <c r="V77" i="3"/>
  <c r="T94" i="3"/>
  <c r="V94" i="3"/>
  <c r="T109" i="3"/>
  <c r="V109" i="3"/>
  <c r="T35" i="3"/>
  <c r="V35" i="3"/>
  <c r="T18" i="3"/>
  <c r="V18" i="3"/>
  <c r="T100" i="3"/>
  <c r="V100" i="3"/>
  <c r="T36" i="3"/>
  <c r="V36" i="3"/>
  <c r="T3" i="3"/>
  <c r="V3" i="3"/>
  <c r="T4" i="3"/>
  <c r="V4" i="3"/>
  <c r="T95" i="3"/>
  <c r="V95" i="3"/>
  <c r="T80" i="3"/>
  <c r="V80" i="3"/>
  <c r="T104" i="3"/>
  <c r="V104" i="3"/>
  <c r="T181" i="3"/>
  <c r="V181" i="3"/>
  <c r="T91" i="3"/>
  <c r="V91" i="3"/>
  <c r="T87" i="3"/>
  <c r="V87" i="3"/>
  <c r="T183" i="3"/>
  <c r="V183" i="3"/>
  <c r="T180" i="3"/>
  <c r="V180" i="3"/>
  <c r="T89" i="3"/>
  <c r="V89" i="3"/>
  <c r="T99" i="3"/>
  <c r="U99" i="3"/>
  <c r="V99" i="3"/>
  <c r="U88" i="3"/>
  <c r="U86" i="3"/>
  <c r="U184" i="3"/>
  <c r="U85" i="3"/>
  <c r="U78" i="3"/>
  <c r="U83" i="3"/>
  <c r="U81" i="3"/>
  <c r="U182" i="3"/>
  <c r="U84" i="3"/>
  <c r="U73" i="3"/>
  <c r="U82" i="3"/>
  <c r="U66" i="3"/>
  <c r="U177" i="3"/>
  <c r="U67" i="3"/>
  <c r="U75" i="3"/>
  <c r="U72" i="3"/>
  <c r="U76" i="3"/>
  <c r="U71" i="3"/>
  <c r="U69" i="3"/>
  <c r="U74" i="3"/>
  <c r="U70" i="3"/>
  <c r="U170" i="3"/>
  <c r="U65" i="3"/>
  <c r="U171" i="3"/>
  <c r="U172" i="3"/>
  <c r="U165" i="3"/>
  <c r="U163" i="3"/>
  <c r="U61" i="3"/>
  <c r="U60" i="3"/>
  <c r="U63" i="3"/>
  <c r="U173" i="3"/>
  <c r="U59" i="3"/>
  <c r="U160" i="3"/>
  <c r="U58" i="3"/>
  <c r="U57" i="3"/>
  <c r="U161" i="3"/>
  <c r="U157" i="3"/>
  <c r="U64" i="3"/>
  <c r="U159" i="3"/>
  <c r="U169" i="3"/>
  <c r="U62" i="3"/>
  <c r="U162" i="3"/>
  <c r="U164" i="3"/>
  <c r="U53" i="3"/>
  <c r="U103" i="3"/>
  <c r="U156" i="3"/>
  <c r="U158" i="3"/>
  <c r="U166" i="3"/>
  <c r="U168" i="3"/>
  <c r="U155" i="3"/>
  <c r="U56" i="3"/>
  <c r="U29" i="3"/>
  <c r="U49" i="3"/>
  <c r="U37" i="3"/>
  <c r="U131" i="3"/>
  <c r="U54" i="3"/>
  <c r="U134" i="3"/>
  <c r="U142" i="3"/>
  <c r="U68" i="3"/>
  <c r="U17" i="3"/>
  <c r="U41" i="3"/>
  <c r="U22" i="3"/>
  <c r="U40" i="3"/>
  <c r="U174" i="3"/>
  <c r="U167" i="3"/>
  <c r="U92" i="3"/>
  <c r="U140" i="3"/>
  <c r="U175" i="3"/>
  <c r="U132" i="3"/>
  <c r="U136" i="3"/>
  <c r="U119" i="3"/>
  <c r="U144" i="3"/>
  <c r="U176" i="3"/>
  <c r="U146" i="3"/>
  <c r="U39" i="3"/>
  <c r="U79" i="3"/>
  <c r="U31" i="3"/>
  <c r="U178" i="3"/>
  <c r="U179" i="3"/>
  <c r="U115" i="3"/>
  <c r="U139" i="3"/>
  <c r="U46" i="3"/>
  <c r="U138" i="3"/>
  <c r="U120" i="3"/>
  <c r="U15" i="3"/>
  <c r="U21" i="3"/>
  <c r="U98" i="3"/>
  <c r="U133" i="3"/>
  <c r="U77" i="3"/>
  <c r="U94" i="3"/>
  <c r="U109" i="3"/>
  <c r="U35" i="3"/>
  <c r="U18" i="3"/>
  <c r="U100" i="3"/>
  <c r="U36" i="3"/>
  <c r="U3" i="3"/>
  <c r="U4" i="3"/>
  <c r="U95" i="3"/>
  <c r="U80" i="3"/>
  <c r="U104" i="3"/>
  <c r="U181" i="3"/>
  <c r="U91" i="3"/>
  <c r="U87" i="3"/>
  <c r="U183" i="3"/>
  <c r="U180" i="3"/>
  <c r="U89" i="3"/>
  <c r="S106" i="3"/>
  <c r="S98" i="3"/>
  <c r="S81" i="3"/>
  <c r="S151" i="3"/>
  <c r="S46" i="3"/>
  <c r="S91" i="3"/>
  <c r="S167" i="3"/>
  <c r="S84" i="3"/>
  <c r="S110" i="3"/>
  <c r="S134" i="3"/>
  <c r="S176" i="3"/>
  <c r="S156" i="3"/>
  <c r="S15" i="3"/>
  <c r="S78" i="3"/>
  <c r="S122" i="3"/>
  <c r="S108" i="3"/>
  <c r="S145" i="3"/>
  <c r="S144" i="3"/>
  <c r="S28" i="3"/>
  <c r="S139" i="3"/>
  <c r="S146" i="3"/>
  <c r="S101" i="3"/>
  <c r="S79" i="3"/>
  <c r="S7" i="3"/>
  <c r="S149" i="3"/>
  <c r="S47" i="3"/>
  <c r="S82" i="3"/>
  <c r="S127" i="3"/>
  <c r="S164" i="3"/>
  <c r="S154" i="3"/>
  <c r="S6" i="3"/>
  <c r="S41" i="3"/>
  <c r="S153" i="3"/>
  <c r="S21" i="3"/>
  <c r="S52" i="3"/>
  <c r="S117" i="3"/>
  <c r="S133" i="3"/>
  <c r="S62" i="3"/>
  <c r="S8" i="3"/>
  <c r="S157" i="3"/>
  <c r="S163" i="3"/>
  <c r="S168" i="3"/>
  <c r="S50" i="3"/>
  <c r="S118" i="3"/>
  <c r="S155" i="3"/>
  <c r="S129" i="3"/>
  <c r="S23" i="3"/>
  <c r="S160" i="3"/>
  <c r="S183" i="3"/>
  <c r="S32" i="3"/>
  <c r="S103" i="3"/>
  <c r="S115" i="3"/>
  <c r="S72" i="3"/>
  <c r="S138" i="3"/>
  <c r="S3" i="3"/>
  <c r="S121" i="3"/>
  <c r="S26" i="3"/>
  <c r="S53" i="3"/>
  <c r="S55" i="3"/>
  <c r="S68" i="3"/>
  <c r="S137" i="3"/>
  <c r="S30" i="3"/>
  <c r="S114" i="3"/>
  <c r="S143" i="3"/>
  <c r="S42" i="3"/>
  <c r="S107" i="3"/>
  <c r="S25" i="3"/>
  <c r="S158" i="3"/>
  <c r="S148" i="3"/>
  <c r="S61" i="3"/>
  <c r="S43" i="3"/>
  <c r="S159" i="3"/>
  <c r="S99" i="3"/>
  <c r="S171" i="3"/>
  <c r="S33" i="3"/>
  <c r="S128" i="3"/>
  <c r="S113" i="3"/>
  <c r="S44" i="3"/>
  <c r="S20" i="3"/>
  <c r="S130" i="3"/>
  <c r="S48" i="3"/>
  <c r="S54" i="3"/>
  <c r="S37" i="3"/>
  <c r="S17" i="3"/>
  <c r="S58" i="3"/>
  <c r="S136" i="3"/>
  <c r="S14" i="3"/>
  <c r="S10" i="3"/>
  <c r="S147" i="3"/>
  <c r="S97" i="3"/>
  <c r="S69" i="3"/>
  <c r="S83" i="3"/>
  <c r="S63" i="3"/>
  <c r="S112" i="3"/>
  <c r="S162" i="3"/>
  <c r="S71" i="3"/>
  <c r="S123" i="3"/>
  <c r="S161" i="3"/>
  <c r="S34" i="3"/>
  <c r="S124" i="3"/>
  <c r="S13" i="3"/>
  <c r="S64" i="3"/>
  <c r="S70" i="3"/>
  <c r="S9" i="3"/>
  <c r="S49" i="3"/>
  <c r="S150" i="3"/>
  <c r="S175" i="3"/>
  <c r="S166" i="3"/>
  <c r="S40" i="3"/>
  <c r="S141" i="3"/>
  <c r="S93" i="3"/>
  <c r="S105" i="3"/>
  <c r="S96" i="3"/>
  <c r="S22" i="3"/>
  <c r="S38" i="3"/>
  <c r="S165" i="3"/>
  <c r="S24" i="3"/>
  <c r="S60" i="3"/>
  <c r="S27" i="3"/>
  <c r="S132" i="3"/>
  <c r="S88" i="3"/>
  <c r="S67" i="3"/>
  <c r="S59" i="3"/>
  <c r="S51" i="3"/>
  <c r="S4" i="3"/>
  <c r="S45" i="3"/>
  <c r="S16" i="3"/>
  <c r="S131" i="3"/>
  <c r="S76" i="3"/>
  <c r="S65" i="3"/>
  <c r="S29" i="3"/>
  <c r="S179" i="3"/>
  <c r="S120" i="3"/>
  <c r="S102" i="3"/>
  <c r="S169" i="3"/>
  <c r="S92" i="3"/>
  <c r="S57" i="3"/>
  <c r="S174" i="3"/>
  <c r="S116" i="3"/>
  <c r="S142" i="3"/>
  <c r="S56" i="3"/>
  <c r="S73" i="3"/>
  <c r="S39" i="3"/>
  <c r="S104" i="3"/>
  <c r="S31" i="3"/>
  <c r="S86" i="3"/>
  <c r="S12" i="3"/>
  <c r="S126" i="3"/>
  <c r="S74" i="3"/>
  <c r="S11" i="3"/>
  <c r="S140" i="3"/>
  <c r="S172" i="3"/>
  <c r="S173" i="3"/>
  <c r="S36" i="3"/>
  <c r="S178" i="3"/>
  <c r="S85" i="3"/>
  <c r="S94" i="3"/>
  <c r="S87" i="3"/>
  <c r="S184" i="3"/>
  <c r="S181" i="3"/>
  <c r="S125" i="3"/>
  <c r="S152" i="3"/>
  <c r="S135" i="3"/>
  <c r="S180" i="3"/>
  <c r="S77" i="3"/>
  <c r="S182" i="3"/>
  <c r="S18" i="3"/>
  <c r="S109" i="3"/>
  <c r="S170" i="3"/>
  <c r="S119" i="3"/>
  <c r="S19" i="3"/>
  <c r="S75" i="3"/>
  <c r="S111" i="3"/>
  <c r="S100" i="3"/>
  <c r="S5" i="3"/>
  <c r="S177" i="3"/>
  <c r="S95" i="3"/>
  <c r="S80" i="3"/>
  <c r="S2" i="3"/>
  <c r="S35" i="3"/>
  <c r="S66" i="3"/>
  <c r="S89" i="3"/>
  <c r="S90" i="3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  <c r="K16" i="7"/>
  <c r="C16" i="7"/>
  <c r="K15" i="7"/>
  <c r="C15" i="7"/>
  <c r="K14" i="7"/>
  <c r="C14" i="7"/>
  <c r="K13" i="7"/>
  <c r="C13" i="7"/>
  <c r="K12" i="7"/>
  <c r="C12" i="7"/>
  <c r="K11" i="7"/>
  <c r="C11" i="7"/>
  <c r="K10" i="7"/>
  <c r="C10" i="7"/>
  <c r="K9" i="7"/>
  <c r="C9" i="7"/>
  <c r="K8" i="7"/>
  <c r="C8" i="7"/>
  <c r="K7" i="7"/>
  <c r="C7" i="7"/>
  <c r="K6" i="7"/>
  <c r="C6" i="7"/>
  <c r="K5" i="7"/>
  <c r="C5" i="7"/>
  <c r="K4" i="7"/>
  <c r="C4" i="7"/>
  <c r="K3" i="7"/>
  <c r="C3" i="7"/>
  <c r="K2" i="7"/>
  <c r="C2" i="7"/>
  <c r="G21" i="6"/>
  <c r="C21" i="6"/>
  <c r="G20" i="6"/>
  <c r="C20" i="6"/>
  <c r="G19" i="6"/>
  <c r="C19" i="6"/>
  <c r="G18" i="6"/>
  <c r="C18" i="6"/>
  <c r="G17" i="6"/>
  <c r="C17" i="6"/>
  <c r="G16" i="6"/>
  <c r="C16" i="6"/>
  <c r="G15" i="6"/>
  <c r="C15" i="6"/>
  <c r="G14" i="6"/>
  <c r="C14" i="6"/>
  <c r="G13" i="6"/>
  <c r="C13" i="6"/>
  <c r="G12" i="6"/>
  <c r="C12" i="6"/>
  <c r="G11" i="6"/>
  <c r="C11" i="6"/>
  <c r="G10" i="6"/>
  <c r="C10" i="6"/>
  <c r="G9" i="6"/>
  <c r="C9" i="6"/>
  <c r="G8" i="6"/>
  <c r="C8" i="6"/>
  <c r="G7" i="6"/>
  <c r="C7" i="6"/>
  <c r="G6" i="6"/>
  <c r="C6" i="6"/>
  <c r="G5" i="6"/>
  <c r="C5" i="6"/>
  <c r="G4" i="6"/>
  <c r="C4" i="6"/>
  <c r="G3" i="6"/>
  <c r="C3" i="6"/>
  <c r="G2" i="6"/>
  <c r="C2" i="6"/>
  <c r="D9" i="5"/>
  <c r="C9" i="5"/>
  <c r="D8" i="5"/>
  <c r="C8" i="5"/>
  <c r="D7" i="5"/>
  <c r="C7" i="5"/>
  <c r="D3" i="5"/>
  <c r="C3" i="5"/>
  <c r="D2" i="5"/>
  <c r="C2" i="5"/>
  <c r="C3" i="3"/>
  <c r="C4" i="3"/>
  <c r="C91" i="3"/>
  <c r="C92" i="3"/>
  <c r="C93" i="3"/>
  <c r="C96" i="3"/>
  <c r="C97" i="3"/>
  <c r="C98" i="3"/>
  <c r="C99" i="3"/>
  <c r="C6" i="3"/>
  <c r="C101" i="3"/>
  <c r="C7" i="3"/>
  <c r="C102" i="3"/>
  <c r="C103" i="3"/>
  <c r="C104" i="3"/>
  <c r="C8" i="3"/>
  <c r="C105" i="3"/>
  <c r="C106" i="3"/>
  <c r="C107" i="3"/>
  <c r="C108" i="3"/>
  <c r="C9" i="3"/>
  <c r="C10" i="3"/>
  <c r="C110" i="3"/>
  <c r="C112" i="3"/>
  <c r="C113" i="3"/>
  <c r="C12" i="3"/>
  <c r="C114" i="3"/>
  <c r="C13" i="3"/>
  <c r="C14" i="3"/>
  <c r="C15" i="3"/>
  <c r="C16" i="3"/>
  <c r="C115" i="3"/>
  <c r="C17" i="3"/>
  <c r="C116" i="3"/>
  <c r="C117" i="3"/>
  <c r="C20" i="3"/>
  <c r="C21" i="3"/>
  <c r="C22" i="3"/>
  <c r="C118" i="3"/>
  <c r="C23" i="3"/>
  <c r="C120" i="3"/>
  <c r="C24" i="3"/>
  <c r="C121" i="3"/>
  <c r="C122" i="3"/>
  <c r="C123" i="3"/>
  <c r="C25" i="3"/>
  <c r="C124" i="3"/>
  <c r="C126" i="3"/>
  <c r="C127" i="3"/>
  <c r="C128" i="3"/>
  <c r="C26" i="3"/>
  <c r="C27" i="3"/>
  <c r="C28" i="3"/>
  <c r="C29" i="3"/>
  <c r="C129" i="3"/>
  <c r="C30" i="3"/>
  <c r="C31" i="3"/>
  <c r="C32" i="3"/>
  <c r="C130" i="3"/>
  <c r="C131" i="3"/>
  <c r="C132" i="3"/>
  <c r="C133" i="3"/>
  <c r="C134" i="3"/>
  <c r="C33" i="3"/>
  <c r="C34" i="3"/>
  <c r="C136" i="3"/>
  <c r="C137" i="3"/>
  <c r="C37" i="3"/>
  <c r="C138" i="3"/>
  <c r="C38" i="3"/>
  <c r="C139" i="3"/>
  <c r="C141" i="3"/>
  <c r="C142" i="3"/>
  <c r="C143" i="3"/>
  <c r="C39" i="3"/>
  <c r="C40" i="3"/>
  <c r="C144" i="3"/>
  <c r="C145" i="3"/>
  <c r="C146" i="3"/>
  <c r="C147" i="3"/>
  <c r="C41" i="3"/>
  <c r="C42" i="3"/>
  <c r="C43" i="3"/>
  <c r="C148" i="3"/>
  <c r="C149" i="3"/>
  <c r="C44" i="3"/>
  <c r="C45" i="3"/>
  <c r="C46" i="3"/>
  <c r="C47" i="3"/>
  <c r="C48" i="3"/>
  <c r="C49" i="3"/>
  <c r="C50" i="3"/>
  <c r="C150" i="3"/>
  <c r="C51" i="3"/>
  <c r="C151" i="3"/>
  <c r="C52" i="3"/>
  <c r="C153" i="3"/>
  <c r="C53" i="3"/>
  <c r="C54" i="3"/>
  <c r="C154" i="3"/>
  <c r="C155" i="3"/>
  <c r="C156" i="3"/>
  <c r="C157" i="3"/>
  <c r="C55" i="3"/>
  <c r="C56" i="3"/>
  <c r="C158" i="3"/>
  <c r="C159" i="3"/>
  <c r="C57" i="3"/>
  <c r="C160" i="3"/>
  <c r="C58" i="3"/>
  <c r="C161" i="3"/>
  <c r="C59" i="3"/>
  <c r="C162" i="3"/>
  <c r="C60" i="3"/>
  <c r="C163" i="3"/>
  <c r="C164" i="3"/>
  <c r="C165" i="3"/>
  <c r="C61" i="3"/>
  <c r="C166" i="3"/>
  <c r="C167" i="3"/>
  <c r="C62" i="3"/>
  <c r="C168" i="3"/>
  <c r="C63" i="3"/>
  <c r="C64" i="3"/>
  <c r="C169" i="3"/>
  <c r="C65" i="3"/>
  <c r="C171" i="3"/>
  <c r="C67" i="3"/>
  <c r="C68" i="3"/>
  <c r="C69" i="3"/>
  <c r="C70" i="3"/>
  <c r="C71" i="3"/>
  <c r="C174" i="3"/>
  <c r="C175" i="3"/>
  <c r="C72" i="3"/>
  <c r="C176" i="3"/>
  <c r="C73" i="3"/>
  <c r="C179" i="3"/>
  <c r="C76" i="3"/>
  <c r="C78" i="3"/>
  <c r="C79" i="3"/>
  <c r="C81" i="3"/>
  <c r="C82" i="3"/>
  <c r="C83" i="3"/>
  <c r="C84" i="3"/>
  <c r="C183" i="3"/>
  <c r="C86" i="3"/>
  <c r="C88" i="3"/>
  <c r="C2" i="3"/>
  <c r="C89" i="3"/>
  <c r="C90" i="3"/>
  <c r="C5" i="3"/>
  <c r="C94" i="3"/>
  <c r="C95" i="3"/>
  <c r="C100" i="3"/>
  <c r="C109" i="3"/>
  <c r="C11" i="3"/>
  <c r="C111" i="3"/>
  <c r="C18" i="3"/>
  <c r="C19" i="3"/>
  <c r="C119" i="3"/>
  <c r="C125" i="3"/>
  <c r="C135" i="3"/>
  <c r="C35" i="3"/>
  <c r="C36" i="3"/>
  <c r="C140" i="3"/>
  <c r="C152" i="3"/>
  <c r="C170" i="3"/>
  <c r="C66" i="3"/>
  <c r="C172" i="3"/>
  <c r="C173" i="3"/>
  <c r="C177" i="3"/>
  <c r="C178" i="3"/>
  <c r="C74" i="3"/>
  <c r="C75" i="3"/>
  <c r="C77" i="3"/>
  <c r="C80" i="3"/>
  <c r="C180" i="3"/>
  <c r="C181" i="3"/>
  <c r="C85" i="3"/>
  <c r="C182" i="3"/>
  <c r="C87" i="3"/>
  <c r="C184" i="3"/>
  <c r="D37" i="3"/>
  <c r="D51" i="3"/>
  <c r="D35" i="3"/>
  <c r="D80" i="3"/>
  <c r="D56" i="3"/>
  <c r="D68" i="3"/>
  <c r="D25" i="3"/>
  <c r="D59" i="3"/>
  <c r="D84" i="3"/>
  <c r="D65" i="3"/>
  <c r="D67" i="3"/>
  <c r="D53" i="3"/>
  <c r="D72" i="3"/>
  <c r="D18" i="3"/>
  <c r="D60" i="3"/>
  <c r="D81" i="3"/>
  <c r="D71" i="3"/>
  <c r="D61" i="3"/>
  <c r="D78" i="3"/>
  <c r="D49" i="3"/>
  <c r="D19" i="3"/>
  <c r="D79" i="3"/>
  <c r="D28" i="3"/>
  <c r="D6" i="3"/>
  <c r="D45" i="3"/>
  <c r="D83" i="3"/>
  <c r="D12" i="3"/>
  <c r="D10" i="3"/>
  <c r="D36" i="3"/>
  <c r="D5" i="3"/>
  <c r="D15" i="3"/>
  <c r="D33" i="3"/>
  <c r="D20" i="3"/>
  <c r="D27" i="3"/>
  <c r="D44" i="3"/>
  <c r="D70" i="3"/>
  <c r="D63" i="3"/>
  <c r="D22" i="3"/>
  <c r="D52" i="3"/>
  <c r="D8" i="3"/>
  <c r="D55" i="3"/>
  <c r="D69" i="3"/>
  <c r="D54" i="3"/>
  <c r="D31" i="3"/>
  <c r="D34" i="3"/>
  <c r="D4" i="3"/>
  <c r="D62" i="3"/>
  <c r="D58" i="3"/>
  <c r="D43" i="3"/>
  <c r="D77" i="3"/>
  <c r="D57" i="3"/>
  <c r="D38" i="3"/>
  <c r="D7" i="3"/>
  <c r="D26" i="3"/>
  <c r="D41" i="3"/>
  <c r="D76" i="3"/>
  <c r="D23" i="3"/>
  <c r="D50" i="3"/>
  <c r="D17" i="3"/>
  <c r="D47" i="3"/>
  <c r="D13" i="3"/>
  <c r="D14" i="3"/>
  <c r="D9" i="3"/>
  <c r="D64" i="3"/>
  <c r="D21" i="3"/>
  <c r="D73" i="3"/>
  <c r="D48" i="3"/>
  <c r="D11" i="3"/>
  <c r="D42" i="3"/>
  <c r="D85" i="3"/>
  <c r="D30" i="3"/>
  <c r="D86" i="3"/>
  <c r="D2" i="3"/>
  <c r="D39" i="3"/>
  <c r="D3" i="3"/>
  <c r="D40" i="3"/>
  <c r="D16" i="3"/>
  <c r="D75" i="3"/>
  <c r="D66" i="3"/>
  <c r="D32" i="3"/>
  <c r="D29" i="3"/>
  <c r="D82" i="3"/>
  <c r="D88" i="3"/>
  <c r="D87" i="3"/>
  <c r="D24" i="3"/>
  <c r="D46" i="3"/>
  <c r="D74" i="3"/>
  <c r="D167" i="3"/>
  <c r="D124" i="3"/>
  <c r="D120" i="3"/>
  <c r="D94" i="3"/>
  <c r="D114" i="3"/>
  <c r="D145" i="3"/>
  <c r="D121" i="3"/>
  <c r="D155" i="3"/>
  <c r="D171" i="3"/>
  <c r="D181" i="3"/>
  <c r="D159" i="3"/>
  <c r="D133" i="3"/>
  <c r="D170" i="3"/>
  <c r="D157" i="3"/>
  <c r="D113" i="3"/>
  <c r="D123" i="3"/>
  <c r="D174" i="3"/>
  <c r="D177" i="3"/>
  <c r="D180" i="3"/>
  <c r="D127" i="3"/>
  <c r="D161" i="3"/>
  <c r="D141" i="3"/>
  <c r="D142" i="3"/>
  <c r="D103" i="3"/>
  <c r="D152" i="3"/>
  <c r="D107" i="3"/>
  <c r="D147" i="3"/>
  <c r="D160" i="3"/>
  <c r="D131" i="3"/>
  <c r="D126" i="3"/>
  <c r="D172" i="3"/>
  <c r="D98" i="3"/>
  <c r="D175" i="3"/>
  <c r="D117" i="3"/>
  <c r="D173" i="3"/>
  <c r="D146" i="3"/>
  <c r="D153" i="3"/>
  <c r="D162" i="3"/>
  <c r="D151" i="3"/>
  <c r="D150" i="3"/>
  <c r="D149" i="3"/>
  <c r="D110" i="3"/>
  <c r="D165" i="3"/>
  <c r="D112" i="3"/>
  <c r="D169" i="3"/>
  <c r="D140" i="3"/>
  <c r="D130" i="3"/>
  <c r="D136" i="3"/>
  <c r="D166" i="3"/>
  <c r="D134" i="3"/>
  <c r="D164" i="3"/>
  <c r="D158" i="3"/>
  <c r="D105" i="3"/>
  <c r="D184" i="3"/>
  <c r="D92" i="3"/>
  <c r="D104" i="3"/>
  <c r="D163" i="3"/>
  <c r="D154" i="3"/>
  <c r="D100" i="3"/>
  <c r="D137" i="3"/>
  <c r="D99" i="3"/>
  <c r="D143" i="3"/>
  <c r="D168" i="3"/>
  <c r="D108" i="3"/>
  <c r="D176" i="3"/>
  <c r="D132" i="3"/>
  <c r="D122" i="3"/>
  <c r="D156" i="3"/>
  <c r="D102" i="3"/>
  <c r="D93" i="3"/>
  <c r="D101" i="3"/>
  <c r="D96" i="3"/>
  <c r="D139" i="3"/>
  <c r="D135" i="3"/>
  <c r="D89" i="3"/>
  <c r="D129" i="3"/>
  <c r="D119" i="3"/>
  <c r="D125" i="3"/>
  <c r="D97" i="3"/>
  <c r="D115" i="3"/>
  <c r="D118" i="3"/>
  <c r="D109" i="3"/>
  <c r="D90" i="3"/>
  <c r="D148" i="3"/>
  <c r="D116" i="3"/>
  <c r="D144" i="3"/>
  <c r="D95" i="3"/>
  <c r="D111" i="3"/>
  <c r="D128" i="3"/>
  <c r="D182" i="3"/>
  <c r="D106" i="3"/>
  <c r="D179" i="3"/>
  <c r="D91" i="3"/>
  <c r="D178" i="3"/>
  <c r="D138" i="3"/>
  <c r="D183" i="3"/>
  <c r="O201" i="2"/>
  <c r="O200" i="2"/>
  <c r="O199" i="2"/>
  <c r="O198" i="2"/>
  <c r="O197" i="2"/>
  <c r="O196" i="2"/>
  <c r="O195" i="2"/>
  <c r="O194" i="2"/>
  <c r="O193" i="2"/>
  <c r="O192" i="2"/>
  <c r="O191" i="2"/>
  <c r="O190" i="2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2" i="2"/>
</calcChain>
</file>

<file path=xl/comments1.xml><?xml version="1.0" encoding="utf-8"?>
<comments xmlns="http://schemas.openxmlformats.org/spreadsheetml/2006/main">
  <authors>
    <author>Steve Girardot</author>
  </authors>
  <commentList>
    <comment ref="G21" authorId="0">
      <text>
        <r>
          <rPr>
            <b/>
            <sz val="9"/>
            <color indexed="81"/>
            <rFont val="Calibri"/>
            <family val="2"/>
          </rPr>
          <t>Steve Girardot:</t>
        </r>
        <r>
          <rPr>
            <sz val="9"/>
            <color indexed="81"/>
            <rFont val="Calibri"/>
            <family val="2"/>
          </rPr>
          <t xml:space="preserve">
REAL is all over the place!!!!
- REAL is lowest
- Buy @ 0 is close to 0 </t>
        </r>
      </text>
    </comment>
    <comment ref="G49" authorId="0">
      <text>
        <r>
          <rPr>
            <b/>
            <sz val="9"/>
            <color indexed="81"/>
            <rFont val="Calibri"/>
            <family val="2"/>
          </rPr>
          <t>Steve Girardot:</t>
        </r>
        <r>
          <rPr>
            <sz val="9"/>
            <color indexed="81"/>
            <rFont val="Calibri"/>
            <family val="2"/>
          </rPr>
          <t xml:space="preserve">
NOT SURE WHEN TO SELL!!!!
What i notice...
- REAL constant UP
- diff: stock - real...constant up
- go w/ b @ 0 and buy at a large number...in this case it is 28</t>
        </r>
      </text>
    </comment>
  </commentList>
</comments>
</file>

<file path=xl/comments2.xml><?xml version="1.0" encoding="utf-8"?>
<comments xmlns="http://schemas.openxmlformats.org/spreadsheetml/2006/main">
  <authors>
    <author>Steve Girardot</author>
  </authors>
  <commentList>
    <comment ref="G32" authorId="0">
      <text>
        <r>
          <rPr>
            <b/>
            <sz val="9"/>
            <color indexed="81"/>
            <rFont val="Calibri"/>
            <family val="2"/>
          </rPr>
          <t xml:space="preserve">Steve Girardot:
- consitant up on real (it is at the lowest point known)
- diff:stock - real is low
- buy @ 0 is 0 or negative
</t>
        </r>
      </text>
    </comment>
  </commentList>
</comments>
</file>

<file path=xl/sharedStrings.xml><?xml version="1.0" encoding="utf-8"?>
<sst xmlns="http://schemas.openxmlformats.org/spreadsheetml/2006/main" count="712" uniqueCount="302">
  <si>
    <t>stock</t>
  </si>
  <si>
    <t>stock slope</t>
  </si>
  <si>
    <t>stock half slope</t>
  </si>
  <si>
    <t xml:space="preserve"> stock tenth slope</t>
  </si>
  <si>
    <t xml:space="preserve"> mom slope</t>
  </si>
  <si>
    <t xml:space="preserve"> mom half slope</t>
  </si>
  <si>
    <t xml:space="preserve"> mom tenth slope</t>
  </si>
  <si>
    <t xml:space="preserve"> stock mom slope diff</t>
  </si>
  <si>
    <t xml:space="preserve"> slope diff</t>
  </si>
  <si>
    <t xml:space="preserve"> stock half mom slope diff</t>
  </si>
  <si>
    <t xml:space="preserve"> slope half diff</t>
  </si>
  <si>
    <t xml:space="preserve"> stock tenth mom slope diff</t>
  </si>
  <si>
    <t xml:space="preserve"> slope tenth diff</t>
  </si>
  <si>
    <t xml:space="preserve"> first open</t>
  </si>
  <si>
    <t xml:space="preserve"> last close</t>
  </si>
  <si>
    <t xml:space="preserve"> 30 stock m</t>
  </si>
  <si>
    <t xml:space="preserve"> 30 stock b</t>
  </si>
  <si>
    <t xml:space="preserve"> 30 mom m</t>
  </si>
  <si>
    <t xml:space="preserve"> 30 mom b</t>
  </si>
  <si>
    <t xml:space="preserve"> 30 diff m</t>
  </si>
  <si>
    <t xml:space="preserve"> 30 diff b</t>
  </si>
  <si>
    <t xml:space="preserve"> 30 vol</t>
  </si>
  <si>
    <t xml:space="preserve"> 30 close</t>
  </si>
  <si>
    <t>30 stock pt</t>
  </si>
  <si>
    <t>30 mom pt</t>
  </si>
  <si>
    <t>30 diff pt</t>
  </si>
  <si>
    <t xml:space="preserve"> 60 stock m</t>
  </si>
  <si>
    <t xml:space="preserve"> 60 stock b</t>
  </si>
  <si>
    <t xml:space="preserve"> 60 mom m</t>
  </si>
  <si>
    <t xml:space="preserve"> 60 mom b</t>
  </si>
  <si>
    <t xml:space="preserve"> 60 vol</t>
  </si>
  <si>
    <t xml:space="preserve"> 60 close</t>
  </si>
  <si>
    <t xml:space="preserve"> 90 stock m</t>
  </si>
  <si>
    <t xml:space="preserve"> 90 stock b</t>
  </si>
  <si>
    <t xml:space="preserve"> 90 mom m</t>
  </si>
  <si>
    <t xml:space="preserve"> 90 mom b</t>
  </si>
  <si>
    <t xml:space="preserve"> 90 vol</t>
  </si>
  <si>
    <t xml:space="preserve"> 90 close</t>
  </si>
  <si>
    <t xml:space="preserve"> 120 stock m</t>
  </si>
  <si>
    <t xml:space="preserve"> 120 stock b</t>
  </si>
  <si>
    <t xml:space="preserve"> 120 mom m</t>
  </si>
  <si>
    <t xml:space="preserve"> 120 mom b</t>
  </si>
  <si>
    <t xml:space="preserve"> 120 vol</t>
  </si>
  <si>
    <t xml:space="preserve"> 120 close</t>
  </si>
  <si>
    <t xml:space="preserve"> 180 stock m</t>
  </si>
  <si>
    <t xml:space="preserve"> 180 stock b</t>
  </si>
  <si>
    <t xml:space="preserve"> 180 mom m</t>
  </si>
  <si>
    <t xml:space="preserve"> 180 mom b</t>
  </si>
  <si>
    <t xml:space="preserve"> 180 vol</t>
  </si>
  <si>
    <t xml:space="preserve"> 180 close</t>
  </si>
  <si>
    <t>180 close high</t>
  </si>
  <si>
    <t>APVO</t>
  </si>
  <si>
    <t>UMC</t>
  </si>
  <si>
    <t>PANW</t>
  </si>
  <si>
    <t>ANFI</t>
  </si>
  <si>
    <t>LULU</t>
  </si>
  <si>
    <t>NTNX</t>
  </si>
  <si>
    <t>BVXV</t>
  </si>
  <si>
    <t>DLA</t>
  </si>
  <si>
    <t>F</t>
  </si>
  <si>
    <t>CSII</t>
  </si>
  <si>
    <t>STRT</t>
  </si>
  <si>
    <t>CYOU</t>
  </si>
  <si>
    <t>GM</t>
  </si>
  <si>
    <t>FGL</t>
  </si>
  <si>
    <t>NERV</t>
  </si>
  <si>
    <t>OFG</t>
  </si>
  <si>
    <t>RDY</t>
  </si>
  <si>
    <t>NQ</t>
  </si>
  <si>
    <t>SGMS</t>
  </si>
  <si>
    <t>CYBR</t>
  </si>
  <si>
    <t>GGB</t>
  </si>
  <si>
    <t>GT</t>
  </si>
  <si>
    <t>TIS</t>
  </si>
  <si>
    <t>ANGO</t>
  </si>
  <si>
    <t>IOVA</t>
  </si>
  <si>
    <t>KNX</t>
  </si>
  <si>
    <t>SCS</t>
  </si>
  <si>
    <t>SWFT</t>
  </si>
  <si>
    <t>ATI</t>
  </si>
  <si>
    <t>BRFS</t>
  </si>
  <si>
    <t>KMX</t>
  </si>
  <si>
    <t>TRN</t>
  </si>
  <si>
    <t>OMI</t>
  </si>
  <si>
    <t>HPQ</t>
  </si>
  <si>
    <t>BCE</t>
  </si>
  <si>
    <t>HUN</t>
  </si>
  <si>
    <t>ICL</t>
  </si>
  <si>
    <t>CBD</t>
  </si>
  <si>
    <t>SCWX</t>
  </si>
  <si>
    <t>SNY</t>
  </si>
  <si>
    <t>HNP</t>
  </si>
  <si>
    <t>SGH</t>
  </si>
  <si>
    <t>GOL</t>
  </si>
  <si>
    <t>URGN</t>
  </si>
  <si>
    <t>BMS</t>
  </si>
  <si>
    <t>SJR</t>
  </si>
  <si>
    <t>CRH</t>
  </si>
  <si>
    <t>MLHR</t>
  </si>
  <si>
    <t>AZN</t>
  </si>
  <si>
    <t>CSRA</t>
  </si>
  <si>
    <t>TD</t>
  </si>
  <si>
    <t>FCAU</t>
  </si>
  <si>
    <t>SHPG</t>
  </si>
  <si>
    <t>WERN</t>
  </si>
  <si>
    <t>BNS</t>
  </si>
  <si>
    <t>DDD</t>
  </si>
  <si>
    <t>NOK</t>
  </si>
  <si>
    <t>MT</t>
  </si>
  <si>
    <t>FRO</t>
  </si>
  <si>
    <t>GPS</t>
  </si>
  <si>
    <t>NYRT</t>
  </si>
  <si>
    <t>HMTV</t>
  </si>
  <si>
    <t>BBD</t>
  </si>
  <si>
    <t>JASO</t>
  </si>
  <si>
    <t>VIV</t>
  </si>
  <si>
    <t>CLMT</t>
  </si>
  <si>
    <t>ITUB</t>
  </si>
  <si>
    <t>WAB</t>
  </si>
  <si>
    <t>CBL</t>
  </si>
  <si>
    <t>INTC</t>
  </si>
  <si>
    <t>DISH</t>
  </si>
  <si>
    <t>EXPE</t>
  </si>
  <si>
    <t>WYNN</t>
  </si>
  <si>
    <t>CTB</t>
  </si>
  <si>
    <t>IMO</t>
  </si>
  <si>
    <t>FEYE</t>
  </si>
  <si>
    <t>CP</t>
  </si>
  <si>
    <t>IVZ</t>
  </si>
  <si>
    <t>PRAN</t>
  </si>
  <si>
    <t>SID</t>
  </si>
  <si>
    <t>BSBR</t>
  </si>
  <si>
    <t>DRD</t>
  </si>
  <si>
    <t>HTLD</t>
  </si>
  <si>
    <t>ABB</t>
  </si>
  <si>
    <t>ARCO</t>
  </si>
  <si>
    <t>EBSB</t>
  </si>
  <si>
    <t>SNP</t>
  </si>
  <si>
    <t>MESO</t>
  </si>
  <si>
    <t>SLF</t>
  </si>
  <si>
    <t>FTS</t>
  </si>
  <si>
    <t>GRMN</t>
  </si>
  <si>
    <t>QCOM</t>
  </si>
  <si>
    <t>GAIN</t>
  </si>
  <si>
    <t>XBIT</t>
  </si>
  <si>
    <t>VET</t>
  </si>
  <si>
    <t>BCOV</t>
  </si>
  <si>
    <t>BWLD</t>
  </si>
  <si>
    <t>MEI</t>
  </si>
  <si>
    <t>SCVL</t>
  </si>
  <si>
    <t>NCSM</t>
  </si>
  <si>
    <t>FMC</t>
  </si>
  <si>
    <t>OC</t>
  </si>
  <si>
    <t>SMFG</t>
  </si>
  <si>
    <t>QTNT</t>
  </si>
  <si>
    <t>ECOM</t>
  </si>
  <si>
    <t>SWK</t>
  </si>
  <si>
    <t>GRFS</t>
  </si>
  <si>
    <t>EXFO</t>
  </si>
  <si>
    <t>HLS</t>
  </si>
  <si>
    <t>MNKD</t>
  </si>
  <si>
    <t>NXTD</t>
  </si>
  <si>
    <t>SNMP</t>
  </si>
  <si>
    <t>HYGS</t>
  </si>
  <si>
    <t>AN</t>
  </si>
  <si>
    <t>CAJ</t>
  </si>
  <si>
    <t>GMLP</t>
  </si>
  <si>
    <t>MBT</t>
  </si>
  <si>
    <t>LPX</t>
  </si>
  <si>
    <t>HAS</t>
  </si>
  <si>
    <t>MTU</t>
  </si>
  <si>
    <t>CNC</t>
  </si>
  <si>
    <t>JW.A</t>
  </si>
  <si>
    <t>VALE</t>
  </si>
  <si>
    <t>MHK</t>
  </si>
  <si>
    <t>CADE</t>
  </si>
  <si>
    <t>RIO</t>
  </si>
  <si>
    <t>RELX</t>
  </si>
  <si>
    <t>VOXX</t>
  </si>
  <si>
    <t>BHP</t>
  </si>
  <si>
    <t>STM</t>
  </si>
  <si>
    <t>BUD</t>
  </si>
  <si>
    <t>RY</t>
  </si>
  <si>
    <t>AXSM</t>
  </si>
  <si>
    <t>SIX</t>
  </si>
  <si>
    <t>HWKN</t>
  </si>
  <si>
    <t>HMC</t>
  </si>
  <si>
    <t>PUK</t>
  </si>
  <si>
    <t>SRC</t>
  </si>
  <si>
    <t>ARI</t>
  </si>
  <si>
    <t>DSGX</t>
  </si>
  <si>
    <t>BBL</t>
  </si>
  <si>
    <t>NWL</t>
  </si>
  <si>
    <t>MEOH</t>
  </si>
  <si>
    <t>HBNC</t>
  </si>
  <si>
    <t>RCII</t>
  </si>
  <si>
    <t>IPXL</t>
  </si>
  <si>
    <t>TESS</t>
  </si>
  <si>
    <t>IPHS</t>
  </si>
  <si>
    <t>BWA</t>
  </si>
  <si>
    <t>VCYT</t>
  </si>
  <si>
    <t>ABR</t>
  </si>
  <si>
    <t>GILD</t>
  </si>
  <si>
    <t>ALEX</t>
  </si>
  <si>
    <t>DAIO</t>
  </si>
  <si>
    <t>TCON</t>
  </si>
  <si>
    <t>MTLS</t>
  </si>
  <si>
    <t>OB</t>
  </si>
  <si>
    <t>CIO</t>
  </si>
  <si>
    <t>LGIH</t>
  </si>
  <si>
    <t>QGEN</t>
  </si>
  <si>
    <t>TEGP</t>
  </si>
  <si>
    <t>MORE</t>
  </si>
  <si>
    <t>BDSI</t>
  </si>
  <si>
    <t>LPSN</t>
  </si>
  <si>
    <t>USG</t>
  </si>
  <si>
    <t>CNI</t>
  </si>
  <si>
    <t>SQM</t>
  </si>
  <si>
    <t>YY</t>
  </si>
  <si>
    <t>MTL</t>
  </si>
  <si>
    <t>ELMD</t>
  </si>
  <si>
    <t>RXDX</t>
  </si>
  <si>
    <t>NVS</t>
  </si>
  <si>
    <t>CCK</t>
  </si>
  <si>
    <t>buy</t>
  </si>
  <si>
    <t>date</t>
  </si>
  <si>
    <t>change</t>
  </si>
  <si>
    <t>30 diff m x 10</t>
  </si>
  <si>
    <t>30 stock b * (30 diff m * 10)</t>
  </si>
  <si>
    <t>both positive</t>
  </si>
  <si>
    <t>vol &gt; 1000</t>
  </si>
  <si>
    <t>final</t>
  </si>
  <si>
    <t>x 10</t>
  </si>
  <si>
    <t>no change</t>
  </si>
  <si>
    <t>gonna spike</t>
  </si>
  <si>
    <t>tis</t>
  </si>
  <si>
    <t>92 - 96</t>
  </si>
  <si>
    <t>116 - 120</t>
  </si>
  <si>
    <t>21-22</t>
  </si>
  <si>
    <t>mom</t>
  </si>
  <si>
    <t>27 - 28</t>
  </si>
  <si>
    <t>52-53</t>
  </si>
  <si>
    <t>jump</t>
  </si>
  <si>
    <t>drop</t>
  </si>
  <si>
    <t>33-34</t>
  </si>
  <si>
    <t>does not continue</t>
  </si>
  <si>
    <t>doesn't continue</t>
  </si>
  <si>
    <t>continues to 39</t>
  </si>
  <si>
    <t>continues to 33</t>
  </si>
  <si>
    <t>96 - 99</t>
  </si>
  <si>
    <t>neutral</t>
  </si>
  <si>
    <t>102-103</t>
  </si>
  <si>
    <t>78-79</t>
  </si>
  <si>
    <t>125-126</t>
  </si>
  <si>
    <t>17-21</t>
  </si>
  <si>
    <t>Time</t>
  </si>
  <si>
    <t>Open</t>
  </si>
  <si>
    <t>Close</t>
  </si>
  <si>
    <t>Stock % Change</t>
  </si>
  <si>
    <t>Diff Calc</t>
  </si>
  <si>
    <t>Diff Calc - Stock % Change</t>
  </si>
  <si>
    <t>REAL</t>
  </si>
  <si>
    <t>Diff: Stock - Real</t>
  </si>
  <si>
    <t>Volume</t>
  </si>
  <si>
    <t>stock Change</t>
  </si>
  <si>
    <t>mom change</t>
  </si>
  <si>
    <t>114-115</t>
  </si>
  <si>
    <t>conitines to 130</t>
  </si>
  <si>
    <t>continues to 130</t>
  </si>
  <si>
    <t>146 - 149</t>
  </si>
  <si>
    <t>stop up</t>
  </si>
  <si>
    <t>145-146</t>
  </si>
  <si>
    <t>down getting ready to stop</t>
  </si>
  <si>
    <t>stock minus mom</t>
  </si>
  <si>
    <t>diff (stock minus mom)</t>
  </si>
  <si>
    <t>113-114</t>
  </si>
  <si>
    <t>last 4 average</t>
  </si>
  <si>
    <t>CHANGE:</t>
  </si>
  <si>
    <t>CHANGE: Diff: Stock - Real</t>
  </si>
  <si>
    <t>BUY</t>
  </si>
  <si>
    <t>Change Diff: Stock - Real IS AT 0</t>
  </si>
  <si>
    <t>SELL</t>
  </si>
  <si>
    <t>AND</t>
  </si>
  <si>
    <t>Diff: Stock - Real IS AT LOW POINT</t>
  </si>
  <si>
    <t>Diff: Stock - Real IS AT HIGH POINT</t>
  </si>
  <si>
    <t>BUT</t>
  </si>
  <si>
    <t>DON'T SELL if abs(mom m) &gt; slope m</t>
  </si>
  <si>
    <t>if you do above</t>
  </si>
  <si>
    <t>buy pt: stock m</t>
  </si>
  <si>
    <t>buy pt: mom m</t>
  </si>
  <si>
    <t>BUY @ 0 or BIGGEST NEGATIVE</t>
  </si>
  <si>
    <t>BUY @ 0 or BIGGEST NEGATIVE... ONLY IF Diff: Stock - Real is about 1/2 of previous sell pt</t>
  </si>
  <si>
    <t>2nd WAVE: Buy @ Big Neg or 0 AND diff: stock-real has a big jump down</t>
  </si>
  <si>
    <t>BUY Diff: stock - real is lowet...BUY @ 0 or BIGGEST NEGATIVE</t>
  </si>
  <si>
    <t>Stock Δ - REAL Δ</t>
  </si>
  <si>
    <t>(Buy low, Sell high)</t>
  </si>
  <si>
    <t>A: Stock Δ</t>
  </si>
  <si>
    <t>A: Mom Δ</t>
  </si>
  <si>
    <t>A: Diff Δ</t>
  </si>
  <si>
    <t>(Buy 0 or Neg)</t>
  </si>
  <si>
    <t>REAL S 4 min</t>
  </si>
  <si>
    <t>Stock S 4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</si>
</sst>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9" formatCode="0.000000"/>
    <numFmt numFmtId="171" formatCode="[$-409]mmm\-yy;@"/>
  </numFmts>
  <fonts count="12" x14ac:knownFonts="1"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6"/>
      <color rgb="FF292B2C"/>
      <name val="Helvetica Neue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indexed="81"/>
      <name val="Calibri"/>
      <family val="2"/>
    </font>
    <font>
      <b/>
      <sz val="9"/>
      <color indexed="8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5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4" fillId="0" borderId="0" xfId="0" applyFont="1"/>
    <xf numFmtId="11" fontId="0" fillId="0" borderId="0" xfId="0" applyNumberFormat="1"/>
    <xf numFmtId="14" fontId="0" fillId="0" borderId="0" xfId="0" applyNumberFormat="1"/>
    <xf numFmtId="16" fontId="0" fillId="0" borderId="0" xfId="0" applyNumberForma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3" fillId="4" borderId="0" xfId="3"/>
    <xf numFmtId="0" fontId="1" fillId="2" borderId="0" xfId="1"/>
    <xf numFmtId="0" fontId="2" fillId="3" borderId="0" xfId="2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2" fontId="0" fillId="0" borderId="0" xfId="0" applyNumberFormat="1"/>
    <xf numFmtId="169" fontId="0" fillId="0" borderId="0" xfId="0" applyNumberFormat="1"/>
    <xf numFmtId="169" fontId="7" fillId="0" borderId="0" xfId="0" applyNumberFormat="1" applyFont="1"/>
    <xf numFmtId="171" fontId="0" fillId="0" borderId="0" xfId="0" applyNumberFormat="1"/>
    <xf numFmtId="0" fontId="8" fillId="0" borderId="0" xfId="0" applyFont="1"/>
    <xf numFmtId="2" fontId="9" fillId="0" borderId="0" xfId="0" applyNumberFormat="1" applyFont="1"/>
  </cellXfs>
  <cellStyles count="356">
    <cellStyle name="Bad" xfId="2" builtinId="27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Good" xfId="1" builtinId="26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Neutral" xfId="3" builtinId="2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sorted!$D$1</c:f>
              <c:strCache>
                <c:ptCount val="1"/>
                <c:pt idx="0">
                  <c:v>buy</c:v>
                </c:pt>
              </c:strCache>
            </c:strRef>
          </c:tx>
          <c:marker>
            <c:symbol val="none"/>
          </c:marker>
          <c:cat>
            <c:strRef>
              <c:f>sorted!$B$2:$B$184</c:f>
              <c:strCache>
                <c:ptCount val="183"/>
                <c:pt idx="0">
                  <c:v>MNKD</c:v>
                </c:pt>
                <c:pt idx="1">
                  <c:v>EXFO</c:v>
                </c:pt>
                <c:pt idx="2">
                  <c:v>IOVA</c:v>
                </c:pt>
                <c:pt idx="3">
                  <c:v>IPXL</c:v>
                </c:pt>
                <c:pt idx="4">
                  <c:v>GILD</c:v>
                </c:pt>
                <c:pt idx="5">
                  <c:v>CADE</c:v>
                </c:pt>
                <c:pt idx="6">
                  <c:v>GM</c:v>
                </c:pt>
                <c:pt idx="7">
                  <c:v>MBT</c:v>
                </c:pt>
                <c:pt idx="8">
                  <c:v>IPHS</c:v>
                </c:pt>
                <c:pt idx="9">
                  <c:v>AN</c:v>
                </c:pt>
                <c:pt idx="10">
                  <c:v>BWA</c:v>
                </c:pt>
                <c:pt idx="11">
                  <c:v>HAS</c:v>
                </c:pt>
                <c:pt idx="12">
                  <c:v>LPX</c:v>
                </c:pt>
                <c:pt idx="13">
                  <c:v>RCII</c:v>
                </c:pt>
                <c:pt idx="14">
                  <c:v>SWK</c:v>
                </c:pt>
                <c:pt idx="15">
                  <c:v>CNC</c:v>
                </c:pt>
                <c:pt idx="16">
                  <c:v>TEGP</c:v>
                </c:pt>
                <c:pt idx="17">
                  <c:v>TCON</c:v>
                </c:pt>
                <c:pt idx="18">
                  <c:v>MEOH</c:v>
                </c:pt>
                <c:pt idx="19">
                  <c:v>BWLD</c:v>
                </c:pt>
                <c:pt idx="20">
                  <c:v>SRC</c:v>
                </c:pt>
                <c:pt idx="21">
                  <c:v>F</c:v>
                </c:pt>
                <c:pt idx="22">
                  <c:v>TD</c:v>
                </c:pt>
                <c:pt idx="23">
                  <c:v>SQM</c:v>
                </c:pt>
                <c:pt idx="24">
                  <c:v>MHK</c:v>
                </c:pt>
                <c:pt idx="25">
                  <c:v>NWL</c:v>
                </c:pt>
                <c:pt idx="26">
                  <c:v>ALEX</c:v>
                </c:pt>
                <c:pt idx="27">
                  <c:v>OC</c:v>
                </c:pt>
                <c:pt idx="28">
                  <c:v>SNMP</c:v>
                </c:pt>
                <c:pt idx="29">
                  <c:v>AXSM</c:v>
                </c:pt>
                <c:pt idx="30">
                  <c:v>SMFG</c:v>
                </c:pt>
                <c:pt idx="31">
                  <c:v>HBNC</c:v>
                </c:pt>
                <c:pt idx="32">
                  <c:v>RY</c:v>
                </c:pt>
                <c:pt idx="33">
                  <c:v>RXDX</c:v>
                </c:pt>
                <c:pt idx="34">
                  <c:v>TESS</c:v>
                </c:pt>
                <c:pt idx="35">
                  <c:v>CCK</c:v>
                </c:pt>
                <c:pt idx="36">
                  <c:v>RIO</c:v>
                </c:pt>
                <c:pt idx="37">
                  <c:v>HLS</c:v>
                </c:pt>
                <c:pt idx="38">
                  <c:v>GRFS</c:v>
                </c:pt>
                <c:pt idx="39">
                  <c:v>VALE</c:v>
                </c:pt>
                <c:pt idx="40">
                  <c:v>BNS</c:v>
                </c:pt>
                <c:pt idx="41">
                  <c:v>BHP</c:v>
                </c:pt>
                <c:pt idx="42">
                  <c:v>BBL</c:v>
                </c:pt>
                <c:pt idx="43">
                  <c:v>ABR</c:v>
                </c:pt>
                <c:pt idx="44">
                  <c:v>SCVL</c:v>
                </c:pt>
                <c:pt idx="45">
                  <c:v>MTU</c:v>
                </c:pt>
                <c:pt idx="46">
                  <c:v>CAJ</c:v>
                </c:pt>
                <c:pt idx="47">
                  <c:v>GT</c:v>
                </c:pt>
                <c:pt idx="48">
                  <c:v>HNP</c:v>
                </c:pt>
                <c:pt idx="49">
                  <c:v>NVS</c:v>
                </c:pt>
                <c:pt idx="50">
                  <c:v>PUK</c:v>
                </c:pt>
                <c:pt idx="51">
                  <c:v>MORE</c:v>
                </c:pt>
                <c:pt idx="52">
                  <c:v>SIX</c:v>
                </c:pt>
                <c:pt idx="53">
                  <c:v>HMC</c:v>
                </c:pt>
                <c:pt idx="54">
                  <c:v>MTL</c:v>
                </c:pt>
                <c:pt idx="55">
                  <c:v>RELX</c:v>
                </c:pt>
                <c:pt idx="56">
                  <c:v>STM</c:v>
                </c:pt>
                <c:pt idx="57">
                  <c:v>CNI</c:v>
                </c:pt>
                <c:pt idx="58">
                  <c:v>QGEN</c:v>
                </c:pt>
                <c:pt idx="59">
                  <c:v>OB</c:v>
                </c:pt>
                <c:pt idx="60">
                  <c:v>BUD</c:v>
                </c:pt>
                <c:pt idx="61">
                  <c:v>ARI</c:v>
                </c:pt>
                <c:pt idx="62">
                  <c:v>AZN</c:v>
                </c:pt>
                <c:pt idx="63">
                  <c:v>LPSN</c:v>
                </c:pt>
                <c:pt idx="64">
                  <c:v>QTNT</c:v>
                </c:pt>
                <c:pt idx="65">
                  <c:v>BDSI</c:v>
                </c:pt>
                <c:pt idx="66">
                  <c:v>YY</c:v>
                </c:pt>
                <c:pt idx="67">
                  <c:v>HWKN</c:v>
                </c:pt>
                <c:pt idx="68">
                  <c:v>DSGX</c:v>
                </c:pt>
                <c:pt idx="69">
                  <c:v>CIO</c:v>
                </c:pt>
                <c:pt idx="70">
                  <c:v>DRD</c:v>
                </c:pt>
                <c:pt idx="71">
                  <c:v>GMLP</c:v>
                </c:pt>
                <c:pt idx="72">
                  <c:v>MEI</c:v>
                </c:pt>
                <c:pt idx="73">
                  <c:v>ECOM</c:v>
                </c:pt>
                <c:pt idx="74">
                  <c:v>JW.A</c:v>
                </c:pt>
                <c:pt idx="75">
                  <c:v>VOXX</c:v>
                </c:pt>
                <c:pt idx="76">
                  <c:v>MTLS</c:v>
                </c:pt>
                <c:pt idx="77">
                  <c:v>DAIO</c:v>
                </c:pt>
                <c:pt idx="78">
                  <c:v>ELMD</c:v>
                </c:pt>
                <c:pt idx="79">
                  <c:v>LGIH</c:v>
                </c:pt>
                <c:pt idx="80">
                  <c:v>FMC</c:v>
                </c:pt>
                <c:pt idx="81">
                  <c:v>VCYT</c:v>
                </c:pt>
                <c:pt idx="82">
                  <c:v>USG</c:v>
                </c:pt>
                <c:pt idx="83">
                  <c:v>HYGS</c:v>
                </c:pt>
                <c:pt idx="84">
                  <c:v>NXTD</c:v>
                </c:pt>
                <c:pt idx="85">
                  <c:v>NCSM</c:v>
                </c:pt>
                <c:pt idx="86">
                  <c:v>URGN</c:v>
                </c:pt>
                <c:pt idx="87">
                  <c:v>TIS</c:v>
                </c:pt>
                <c:pt idx="88">
                  <c:v>NERV</c:v>
                </c:pt>
                <c:pt idx="89">
                  <c:v>ANFI</c:v>
                </c:pt>
                <c:pt idx="90">
                  <c:v>GOL</c:v>
                </c:pt>
                <c:pt idx="91">
                  <c:v>SWFT</c:v>
                </c:pt>
                <c:pt idx="92">
                  <c:v>XBIT</c:v>
                </c:pt>
                <c:pt idx="93">
                  <c:v>STRT</c:v>
                </c:pt>
                <c:pt idx="94">
                  <c:v>KNX</c:v>
                </c:pt>
                <c:pt idx="95">
                  <c:v>SGMS</c:v>
                </c:pt>
                <c:pt idx="96">
                  <c:v>CLMT</c:v>
                </c:pt>
                <c:pt idx="97">
                  <c:v>ICL</c:v>
                </c:pt>
                <c:pt idx="98">
                  <c:v>SCWX</c:v>
                </c:pt>
                <c:pt idx="99">
                  <c:v>SCS</c:v>
                </c:pt>
                <c:pt idx="100">
                  <c:v>ATI</c:v>
                </c:pt>
                <c:pt idx="101">
                  <c:v>CTB</c:v>
                </c:pt>
                <c:pt idx="102">
                  <c:v>SGH</c:v>
                </c:pt>
                <c:pt idx="103">
                  <c:v>BMS</c:v>
                </c:pt>
                <c:pt idx="104">
                  <c:v>NTNX</c:v>
                </c:pt>
                <c:pt idx="105">
                  <c:v>EXPE</c:v>
                </c:pt>
                <c:pt idx="106">
                  <c:v>HPQ</c:v>
                </c:pt>
                <c:pt idx="107">
                  <c:v>OFG</c:v>
                </c:pt>
                <c:pt idx="108">
                  <c:v>DDD</c:v>
                </c:pt>
                <c:pt idx="109">
                  <c:v>CSII</c:v>
                </c:pt>
                <c:pt idx="110">
                  <c:v>WERN</c:v>
                </c:pt>
                <c:pt idx="111">
                  <c:v>HTLD</c:v>
                </c:pt>
                <c:pt idx="112">
                  <c:v>GAIN</c:v>
                </c:pt>
                <c:pt idx="113">
                  <c:v>NQ</c:v>
                </c:pt>
                <c:pt idx="114">
                  <c:v>GM</c:v>
                </c:pt>
                <c:pt idx="115">
                  <c:v>JASO</c:v>
                </c:pt>
                <c:pt idx="116">
                  <c:v>RDY</c:v>
                </c:pt>
                <c:pt idx="117">
                  <c:v>GGB</c:v>
                </c:pt>
                <c:pt idx="118">
                  <c:v>VET</c:v>
                </c:pt>
                <c:pt idx="119">
                  <c:v>GRMN</c:v>
                </c:pt>
                <c:pt idx="120">
                  <c:v>KMX</c:v>
                </c:pt>
                <c:pt idx="121">
                  <c:v>DRD</c:v>
                </c:pt>
                <c:pt idx="122">
                  <c:v>BCOV</c:v>
                </c:pt>
                <c:pt idx="123">
                  <c:v>CYBR</c:v>
                </c:pt>
                <c:pt idx="124">
                  <c:v>WAB</c:v>
                </c:pt>
                <c:pt idx="125">
                  <c:v>IVZ</c:v>
                </c:pt>
                <c:pt idx="126">
                  <c:v>F</c:v>
                </c:pt>
                <c:pt idx="127">
                  <c:v>GT</c:v>
                </c:pt>
                <c:pt idx="128">
                  <c:v>TD</c:v>
                </c:pt>
                <c:pt idx="129">
                  <c:v>CBL</c:v>
                </c:pt>
                <c:pt idx="130">
                  <c:v>TRN</c:v>
                </c:pt>
                <c:pt idx="131">
                  <c:v>EBSB</c:v>
                </c:pt>
                <c:pt idx="132">
                  <c:v>MLHR</c:v>
                </c:pt>
                <c:pt idx="133">
                  <c:v>ANGO</c:v>
                </c:pt>
                <c:pt idx="134">
                  <c:v>CSRA</c:v>
                </c:pt>
                <c:pt idx="135">
                  <c:v>CBD</c:v>
                </c:pt>
                <c:pt idx="136">
                  <c:v>UMC</c:v>
                </c:pt>
                <c:pt idx="137">
                  <c:v>IOVA</c:v>
                </c:pt>
                <c:pt idx="138">
                  <c:v>FCAU</c:v>
                </c:pt>
                <c:pt idx="139">
                  <c:v>FEYE</c:v>
                </c:pt>
                <c:pt idx="140">
                  <c:v>IMO</c:v>
                </c:pt>
                <c:pt idx="141">
                  <c:v>HUN</c:v>
                </c:pt>
                <c:pt idx="142">
                  <c:v>CYOU</c:v>
                </c:pt>
                <c:pt idx="143">
                  <c:v>QCOM</c:v>
                </c:pt>
                <c:pt idx="144">
                  <c:v>HMTV</c:v>
                </c:pt>
                <c:pt idx="145">
                  <c:v>DISH</c:v>
                </c:pt>
                <c:pt idx="146">
                  <c:v>FGL</c:v>
                </c:pt>
                <c:pt idx="147">
                  <c:v>NOK</c:v>
                </c:pt>
                <c:pt idx="148">
                  <c:v>MT</c:v>
                </c:pt>
                <c:pt idx="149">
                  <c:v>FRO</c:v>
                </c:pt>
                <c:pt idx="150">
                  <c:v>WYNN</c:v>
                </c:pt>
                <c:pt idx="151">
                  <c:v>NYRT</c:v>
                </c:pt>
                <c:pt idx="152">
                  <c:v>SNY</c:v>
                </c:pt>
                <c:pt idx="153">
                  <c:v>FTS</c:v>
                </c:pt>
                <c:pt idx="154">
                  <c:v>BRFS</c:v>
                </c:pt>
                <c:pt idx="155">
                  <c:v>ABB</c:v>
                </c:pt>
                <c:pt idx="156">
                  <c:v>SJR</c:v>
                </c:pt>
                <c:pt idx="157">
                  <c:v>SNP</c:v>
                </c:pt>
                <c:pt idx="158">
                  <c:v>INTC</c:v>
                </c:pt>
                <c:pt idx="159">
                  <c:v>CP</c:v>
                </c:pt>
                <c:pt idx="160">
                  <c:v>GPS</c:v>
                </c:pt>
                <c:pt idx="161">
                  <c:v>HNP</c:v>
                </c:pt>
                <c:pt idx="162">
                  <c:v>CRH</c:v>
                </c:pt>
                <c:pt idx="163">
                  <c:v>BNS</c:v>
                </c:pt>
                <c:pt idx="164">
                  <c:v>AZN</c:v>
                </c:pt>
                <c:pt idx="165">
                  <c:v>BWLD</c:v>
                </c:pt>
                <c:pt idx="166">
                  <c:v>BCE</c:v>
                </c:pt>
                <c:pt idx="167">
                  <c:v>SHPG</c:v>
                </c:pt>
                <c:pt idx="168">
                  <c:v>ARCO</c:v>
                </c:pt>
                <c:pt idx="169">
                  <c:v>SLF</c:v>
                </c:pt>
                <c:pt idx="170">
                  <c:v>ITUB</c:v>
                </c:pt>
                <c:pt idx="171">
                  <c:v>BBD</c:v>
                </c:pt>
                <c:pt idx="172">
                  <c:v>BSBR</c:v>
                </c:pt>
                <c:pt idx="173">
                  <c:v>VIV</c:v>
                </c:pt>
                <c:pt idx="174">
                  <c:v>OMI</c:v>
                </c:pt>
                <c:pt idx="175">
                  <c:v>SID</c:v>
                </c:pt>
                <c:pt idx="176">
                  <c:v>PANW</c:v>
                </c:pt>
                <c:pt idx="177">
                  <c:v>LULU</c:v>
                </c:pt>
                <c:pt idx="178">
                  <c:v>PRAN</c:v>
                </c:pt>
                <c:pt idx="179">
                  <c:v>MESO</c:v>
                </c:pt>
                <c:pt idx="180">
                  <c:v>DLA</c:v>
                </c:pt>
                <c:pt idx="181">
                  <c:v>APVO</c:v>
                </c:pt>
                <c:pt idx="182">
                  <c:v>URGN</c:v>
                </c:pt>
              </c:strCache>
            </c:strRef>
          </c:cat>
          <c:val>
            <c:numRef>
              <c:f>sorted!$D$2:$D$184</c:f>
              <c:numCache>
                <c:formatCode>General</c:formatCode>
                <c:ptCount val="183"/>
                <c:pt idx="0">
                  <c:v>1.0</c:v>
                </c:pt>
                <c:pt idx="1">
                  <c:v>0.0</c:v>
                </c:pt>
                <c:pt idx="2">
                  <c:v>0.0</c:v>
                </c:pt>
                <c:pt idx="3">
                  <c:v>1.0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1.0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1.0</c:v>
                </c:pt>
                <c:pt idx="17">
                  <c:v>1.0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1.0</c:v>
                </c:pt>
                <c:pt idx="34">
                  <c:v>1.0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  <c:pt idx="60">
                  <c:v>0.0</c:v>
                </c:pt>
                <c:pt idx="61">
                  <c:v>0.0</c:v>
                </c:pt>
                <c:pt idx="62">
                  <c:v>0.0</c:v>
                </c:pt>
                <c:pt idx="63">
                  <c:v>0.0</c:v>
                </c:pt>
                <c:pt idx="64">
                  <c:v>1.0</c:v>
                </c:pt>
                <c:pt idx="65">
                  <c:v>0.0</c:v>
                </c:pt>
                <c:pt idx="66">
                  <c:v>0.0</c:v>
                </c:pt>
                <c:pt idx="67">
                  <c:v>0.0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1.0</c:v>
                </c:pt>
                <c:pt idx="73">
                  <c:v>1.0</c:v>
                </c:pt>
                <c:pt idx="74">
                  <c:v>0.0</c:v>
                </c:pt>
                <c:pt idx="75">
                  <c:v>1.0</c:v>
                </c:pt>
                <c:pt idx="76">
                  <c:v>0.0</c:v>
                </c:pt>
                <c:pt idx="77">
                  <c:v>0.0</c:v>
                </c:pt>
                <c:pt idx="78">
                  <c:v>1.0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1.0</c:v>
                </c:pt>
                <c:pt idx="84">
                  <c:v>0.0</c:v>
                </c:pt>
                <c:pt idx="85">
                  <c:v>1.0</c:v>
                </c:pt>
                <c:pt idx="86">
                  <c:v>0.0</c:v>
                </c:pt>
                <c:pt idx="87">
                  <c:v>1.0</c:v>
                </c:pt>
                <c:pt idx="88">
                  <c:v>1.0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1.0</c:v>
                </c:pt>
                <c:pt idx="93">
                  <c:v>1.0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  <c:pt idx="97">
                  <c:v>0.0</c:v>
                </c:pt>
                <c:pt idx="98">
                  <c:v>1.0</c:v>
                </c:pt>
                <c:pt idx="99">
                  <c:v>0.0</c:v>
                </c:pt>
                <c:pt idx="100">
                  <c:v>0.0</c:v>
                </c:pt>
                <c:pt idx="101">
                  <c:v>0.0</c:v>
                </c:pt>
                <c:pt idx="102">
                  <c:v>0.0</c:v>
                </c:pt>
                <c:pt idx="103">
                  <c:v>0.0</c:v>
                </c:pt>
                <c:pt idx="104">
                  <c:v>0.0</c:v>
                </c:pt>
                <c:pt idx="105">
                  <c:v>0.0</c:v>
                </c:pt>
                <c:pt idx="106">
                  <c:v>0.0</c:v>
                </c:pt>
                <c:pt idx="107">
                  <c:v>1.0</c:v>
                </c:pt>
                <c:pt idx="108">
                  <c:v>0.0</c:v>
                </c:pt>
                <c:pt idx="109">
                  <c:v>1.0</c:v>
                </c:pt>
                <c:pt idx="110">
                  <c:v>0.0</c:v>
                </c:pt>
                <c:pt idx="111">
                  <c:v>0.0</c:v>
                </c:pt>
                <c:pt idx="112">
                  <c:v>0.0</c:v>
                </c:pt>
                <c:pt idx="113">
                  <c:v>0.0</c:v>
                </c:pt>
                <c:pt idx="114">
                  <c:v>0.0</c:v>
                </c:pt>
                <c:pt idx="115">
                  <c:v>0.0</c:v>
                </c:pt>
                <c:pt idx="116">
                  <c:v>0.0</c:v>
                </c:pt>
                <c:pt idx="117">
                  <c:v>1.0</c:v>
                </c:pt>
                <c:pt idx="118">
                  <c:v>0.0</c:v>
                </c:pt>
                <c:pt idx="119">
                  <c:v>0.0</c:v>
                </c:pt>
                <c:pt idx="120">
                  <c:v>0.0</c:v>
                </c:pt>
                <c:pt idx="121">
                  <c:v>0.0</c:v>
                </c:pt>
                <c:pt idx="122">
                  <c:v>0.0</c:v>
                </c:pt>
                <c:pt idx="123">
                  <c:v>1.0</c:v>
                </c:pt>
                <c:pt idx="124">
                  <c:v>0.0</c:v>
                </c:pt>
                <c:pt idx="125">
                  <c:v>0.0</c:v>
                </c:pt>
                <c:pt idx="126">
                  <c:v>0.0</c:v>
                </c:pt>
                <c:pt idx="127">
                  <c:v>0.0</c:v>
                </c:pt>
                <c:pt idx="128">
                  <c:v>0.0</c:v>
                </c:pt>
                <c:pt idx="129">
                  <c:v>0.0</c:v>
                </c:pt>
                <c:pt idx="130">
                  <c:v>0.0</c:v>
                </c:pt>
                <c:pt idx="131">
                  <c:v>0.0</c:v>
                </c:pt>
                <c:pt idx="132">
                  <c:v>0.0</c:v>
                </c:pt>
                <c:pt idx="133">
                  <c:v>1.0</c:v>
                </c:pt>
                <c:pt idx="134">
                  <c:v>0.0</c:v>
                </c:pt>
                <c:pt idx="135">
                  <c:v>0.0</c:v>
                </c:pt>
                <c:pt idx="136">
                  <c:v>0.0</c:v>
                </c:pt>
                <c:pt idx="137">
                  <c:v>0.0</c:v>
                </c:pt>
                <c:pt idx="138">
                  <c:v>1.0</c:v>
                </c:pt>
                <c:pt idx="139">
                  <c:v>0.0</c:v>
                </c:pt>
                <c:pt idx="140">
                  <c:v>0.0</c:v>
                </c:pt>
                <c:pt idx="141">
                  <c:v>0.0</c:v>
                </c:pt>
                <c:pt idx="142">
                  <c:v>0.0</c:v>
                </c:pt>
                <c:pt idx="143">
                  <c:v>0.0</c:v>
                </c:pt>
                <c:pt idx="144">
                  <c:v>0.0</c:v>
                </c:pt>
                <c:pt idx="145">
                  <c:v>0.0</c:v>
                </c:pt>
                <c:pt idx="146">
                  <c:v>0.0</c:v>
                </c:pt>
                <c:pt idx="147">
                  <c:v>0.0</c:v>
                </c:pt>
                <c:pt idx="148">
                  <c:v>0.0</c:v>
                </c:pt>
                <c:pt idx="149">
                  <c:v>0.0</c:v>
                </c:pt>
                <c:pt idx="150">
                  <c:v>1.0</c:v>
                </c:pt>
                <c:pt idx="151">
                  <c:v>0.0</c:v>
                </c:pt>
                <c:pt idx="152">
                  <c:v>0.0</c:v>
                </c:pt>
                <c:pt idx="153">
                  <c:v>0.0</c:v>
                </c:pt>
                <c:pt idx="154">
                  <c:v>0.0</c:v>
                </c:pt>
                <c:pt idx="155">
                  <c:v>0.0</c:v>
                </c:pt>
                <c:pt idx="156">
                  <c:v>0.0</c:v>
                </c:pt>
                <c:pt idx="157">
                  <c:v>0.0</c:v>
                </c:pt>
                <c:pt idx="158">
                  <c:v>0.0</c:v>
                </c:pt>
                <c:pt idx="159">
                  <c:v>0.0</c:v>
                </c:pt>
                <c:pt idx="160">
                  <c:v>0.0</c:v>
                </c:pt>
                <c:pt idx="161">
                  <c:v>0.0</c:v>
                </c:pt>
                <c:pt idx="162">
                  <c:v>0.0</c:v>
                </c:pt>
                <c:pt idx="163">
                  <c:v>0.0</c:v>
                </c:pt>
                <c:pt idx="164">
                  <c:v>0.0</c:v>
                </c:pt>
                <c:pt idx="165">
                  <c:v>0.0</c:v>
                </c:pt>
                <c:pt idx="166">
                  <c:v>0.0</c:v>
                </c:pt>
                <c:pt idx="167">
                  <c:v>0.0</c:v>
                </c:pt>
                <c:pt idx="168">
                  <c:v>1.0</c:v>
                </c:pt>
                <c:pt idx="169">
                  <c:v>0.0</c:v>
                </c:pt>
                <c:pt idx="170">
                  <c:v>1.0</c:v>
                </c:pt>
                <c:pt idx="171">
                  <c:v>1.0</c:v>
                </c:pt>
                <c:pt idx="172">
                  <c:v>0.0</c:v>
                </c:pt>
                <c:pt idx="173">
                  <c:v>0.0</c:v>
                </c:pt>
                <c:pt idx="174">
                  <c:v>0.0</c:v>
                </c:pt>
                <c:pt idx="175">
                  <c:v>1.0</c:v>
                </c:pt>
                <c:pt idx="176">
                  <c:v>1.0</c:v>
                </c:pt>
                <c:pt idx="177">
                  <c:v>0.0</c:v>
                </c:pt>
                <c:pt idx="178">
                  <c:v>1.0</c:v>
                </c:pt>
                <c:pt idx="179">
                  <c:v>1.0</c:v>
                </c:pt>
                <c:pt idx="180">
                  <c:v>1.0</c:v>
                </c:pt>
                <c:pt idx="181">
                  <c:v>0.0</c:v>
                </c:pt>
                <c:pt idx="182">
                  <c:v>1.0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sorted!$H$1</c:f>
              <c:strCache>
                <c:ptCount val="1"/>
                <c:pt idx="0">
                  <c:v> 30 stock b</c:v>
                </c:pt>
              </c:strCache>
            </c:strRef>
          </c:tx>
          <c:marker>
            <c:symbol val="none"/>
          </c:marker>
          <c:cat>
            <c:strRef>
              <c:f>sorted!$B$2:$B$184</c:f>
              <c:strCache>
                <c:ptCount val="183"/>
                <c:pt idx="0">
                  <c:v>MNKD</c:v>
                </c:pt>
                <c:pt idx="1">
                  <c:v>EXFO</c:v>
                </c:pt>
                <c:pt idx="2">
                  <c:v>IOVA</c:v>
                </c:pt>
                <c:pt idx="3">
                  <c:v>IPXL</c:v>
                </c:pt>
                <c:pt idx="4">
                  <c:v>GILD</c:v>
                </c:pt>
                <c:pt idx="5">
                  <c:v>CADE</c:v>
                </c:pt>
                <c:pt idx="6">
                  <c:v>GM</c:v>
                </c:pt>
                <c:pt idx="7">
                  <c:v>MBT</c:v>
                </c:pt>
                <c:pt idx="8">
                  <c:v>IPHS</c:v>
                </c:pt>
                <c:pt idx="9">
                  <c:v>AN</c:v>
                </c:pt>
                <c:pt idx="10">
                  <c:v>BWA</c:v>
                </c:pt>
                <c:pt idx="11">
                  <c:v>HAS</c:v>
                </c:pt>
                <c:pt idx="12">
                  <c:v>LPX</c:v>
                </c:pt>
                <c:pt idx="13">
                  <c:v>RCII</c:v>
                </c:pt>
                <c:pt idx="14">
                  <c:v>SWK</c:v>
                </c:pt>
                <c:pt idx="15">
                  <c:v>CNC</c:v>
                </c:pt>
                <c:pt idx="16">
                  <c:v>TEGP</c:v>
                </c:pt>
                <c:pt idx="17">
                  <c:v>TCON</c:v>
                </c:pt>
                <c:pt idx="18">
                  <c:v>MEOH</c:v>
                </c:pt>
                <c:pt idx="19">
                  <c:v>BWLD</c:v>
                </c:pt>
                <c:pt idx="20">
                  <c:v>SRC</c:v>
                </c:pt>
                <c:pt idx="21">
                  <c:v>F</c:v>
                </c:pt>
                <c:pt idx="22">
                  <c:v>TD</c:v>
                </c:pt>
                <c:pt idx="23">
                  <c:v>SQM</c:v>
                </c:pt>
                <c:pt idx="24">
                  <c:v>MHK</c:v>
                </c:pt>
                <c:pt idx="25">
                  <c:v>NWL</c:v>
                </c:pt>
                <c:pt idx="26">
                  <c:v>ALEX</c:v>
                </c:pt>
                <c:pt idx="27">
                  <c:v>OC</c:v>
                </c:pt>
                <c:pt idx="28">
                  <c:v>SNMP</c:v>
                </c:pt>
                <c:pt idx="29">
                  <c:v>AXSM</c:v>
                </c:pt>
                <c:pt idx="30">
                  <c:v>SMFG</c:v>
                </c:pt>
                <c:pt idx="31">
                  <c:v>HBNC</c:v>
                </c:pt>
                <c:pt idx="32">
                  <c:v>RY</c:v>
                </c:pt>
                <c:pt idx="33">
                  <c:v>RXDX</c:v>
                </c:pt>
                <c:pt idx="34">
                  <c:v>TESS</c:v>
                </c:pt>
                <c:pt idx="35">
                  <c:v>CCK</c:v>
                </c:pt>
                <c:pt idx="36">
                  <c:v>RIO</c:v>
                </c:pt>
                <c:pt idx="37">
                  <c:v>HLS</c:v>
                </c:pt>
                <c:pt idx="38">
                  <c:v>GRFS</c:v>
                </c:pt>
                <c:pt idx="39">
                  <c:v>VALE</c:v>
                </c:pt>
                <c:pt idx="40">
                  <c:v>BNS</c:v>
                </c:pt>
                <c:pt idx="41">
                  <c:v>BHP</c:v>
                </c:pt>
                <c:pt idx="42">
                  <c:v>BBL</c:v>
                </c:pt>
                <c:pt idx="43">
                  <c:v>ABR</c:v>
                </c:pt>
                <c:pt idx="44">
                  <c:v>SCVL</c:v>
                </c:pt>
                <c:pt idx="45">
                  <c:v>MTU</c:v>
                </c:pt>
                <c:pt idx="46">
                  <c:v>CAJ</c:v>
                </c:pt>
                <c:pt idx="47">
                  <c:v>GT</c:v>
                </c:pt>
                <c:pt idx="48">
                  <c:v>HNP</c:v>
                </c:pt>
                <c:pt idx="49">
                  <c:v>NVS</c:v>
                </c:pt>
                <c:pt idx="50">
                  <c:v>PUK</c:v>
                </c:pt>
                <c:pt idx="51">
                  <c:v>MORE</c:v>
                </c:pt>
                <c:pt idx="52">
                  <c:v>SIX</c:v>
                </c:pt>
                <c:pt idx="53">
                  <c:v>HMC</c:v>
                </c:pt>
                <c:pt idx="54">
                  <c:v>MTL</c:v>
                </c:pt>
                <c:pt idx="55">
                  <c:v>RELX</c:v>
                </c:pt>
                <c:pt idx="56">
                  <c:v>STM</c:v>
                </c:pt>
                <c:pt idx="57">
                  <c:v>CNI</c:v>
                </c:pt>
                <c:pt idx="58">
                  <c:v>QGEN</c:v>
                </c:pt>
                <c:pt idx="59">
                  <c:v>OB</c:v>
                </c:pt>
                <c:pt idx="60">
                  <c:v>BUD</c:v>
                </c:pt>
                <c:pt idx="61">
                  <c:v>ARI</c:v>
                </c:pt>
                <c:pt idx="62">
                  <c:v>AZN</c:v>
                </c:pt>
                <c:pt idx="63">
                  <c:v>LPSN</c:v>
                </c:pt>
                <c:pt idx="64">
                  <c:v>QTNT</c:v>
                </c:pt>
                <c:pt idx="65">
                  <c:v>BDSI</c:v>
                </c:pt>
                <c:pt idx="66">
                  <c:v>YY</c:v>
                </c:pt>
                <c:pt idx="67">
                  <c:v>HWKN</c:v>
                </c:pt>
                <c:pt idx="68">
                  <c:v>DSGX</c:v>
                </c:pt>
                <c:pt idx="69">
                  <c:v>CIO</c:v>
                </c:pt>
                <c:pt idx="70">
                  <c:v>DRD</c:v>
                </c:pt>
                <c:pt idx="71">
                  <c:v>GMLP</c:v>
                </c:pt>
                <c:pt idx="72">
                  <c:v>MEI</c:v>
                </c:pt>
                <c:pt idx="73">
                  <c:v>ECOM</c:v>
                </c:pt>
                <c:pt idx="74">
                  <c:v>JW.A</c:v>
                </c:pt>
                <c:pt idx="75">
                  <c:v>VOXX</c:v>
                </c:pt>
                <c:pt idx="76">
                  <c:v>MTLS</c:v>
                </c:pt>
                <c:pt idx="77">
                  <c:v>DAIO</c:v>
                </c:pt>
                <c:pt idx="78">
                  <c:v>ELMD</c:v>
                </c:pt>
                <c:pt idx="79">
                  <c:v>LGIH</c:v>
                </c:pt>
                <c:pt idx="80">
                  <c:v>FMC</c:v>
                </c:pt>
                <c:pt idx="81">
                  <c:v>VCYT</c:v>
                </c:pt>
                <c:pt idx="82">
                  <c:v>USG</c:v>
                </c:pt>
                <c:pt idx="83">
                  <c:v>HYGS</c:v>
                </c:pt>
                <c:pt idx="84">
                  <c:v>NXTD</c:v>
                </c:pt>
                <c:pt idx="85">
                  <c:v>NCSM</c:v>
                </c:pt>
                <c:pt idx="86">
                  <c:v>URGN</c:v>
                </c:pt>
                <c:pt idx="87">
                  <c:v>TIS</c:v>
                </c:pt>
                <c:pt idx="88">
                  <c:v>NERV</c:v>
                </c:pt>
                <c:pt idx="89">
                  <c:v>ANFI</c:v>
                </c:pt>
                <c:pt idx="90">
                  <c:v>GOL</c:v>
                </c:pt>
                <c:pt idx="91">
                  <c:v>SWFT</c:v>
                </c:pt>
                <c:pt idx="92">
                  <c:v>XBIT</c:v>
                </c:pt>
                <c:pt idx="93">
                  <c:v>STRT</c:v>
                </c:pt>
                <c:pt idx="94">
                  <c:v>KNX</c:v>
                </c:pt>
                <c:pt idx="95">
                  <c:v>SGMS</c:v>
                </c:pt>
                <c:pt idx="96">
                  <c:v>CLMT</c:v>
                </c:pt>
                <c:pt idx="97">
                  <c:v>ICL</c:v>
                </c:pt>
                <c:pt idx="98">
                  <c:v>SCWX</c:v>
                </c:pt>
                <c:pt idx="99">
                  <c:v>SCS</c:v>
                </c:pt>
                <c:pt idx="100">
                  <c:v>ATI</c:v>
                </c:pt>
                <c:pt idx="101">
                  <c:v>CTB</c:v>
                </c:pt>
                <c:pt idx="102">
                  <c:v>SGH</c:v>
                </c:pt>
                <c:pt idx="103">
                  <c:v>BMS</c:v>
                </c:pt>
                <c:pt idx="104">
                  <c:v>NTNX</c:v>
                </c:pt>
                <c:pt idx="105">
                  <c:v>EXPE</c:v>
                </c:pt>
                <c:pt idx="106">
                  <c:v>HPQ</c:v>
                </c:pt>
                <c:pt idx="107">
                  <c:v>OFG</c:v>
                </c:pt>
                <c:pt idx="108">
                  <c:v>DDD</c:v>
                </c:pt>
                <c:pt idx="109">
                  <c:v>CSII</c:v>
                </c:pt>
                <c:pt idx="110">
                  <c:v>WERN</c:v>
                </c:pt>
                <c:pt idx="111">
                  <c:v>HTLD</c:v>
                </c:pt>
                <c:pt idx="112">
                  <c:v>GAIN</c:v>
                </c:pt>
                <c:pt idx="113">
                  <c:v>NQ</c:v>
                </c:pt>
                <c:pt idx="114">
                  <c:v>GM</c:v>
                </c:pt>
                <c:pt idx="115">
                  <c:v>JASO</c:v>
                </c:pt>
                <c:pt idx="116">
                  <c:v>RDY</c:v>
                </c:pt>
                <c:pt idx="117">
                  <c:v>GGB</c:v>
                </c:pt>
                <c:pt idx="118">
                  <c:v>VET</c:v>
                </c:pt>
                <c:pt idx="119">
                  <c:v>GRMN</c:v>
                </c:pt>
                <c:pt idx="120">
                  <c:v>KMX</c:v>
                </c:pt>
                <c:pt idx="121">
                  <c:v>DRD</c:v>
                </c:pt>
                <c:pt idx="122">
                  <c:v>BCOV</c:v>
                </c:pt>
                <c:pt idx="123">
                  <c:v>CYBR</c:v>
                </c:pt>
                <c:pt idx="124">
                  <c:v>WAB</c:v>
                </c:pt>
                <c:pt idx="125">
                  <c:v>IVZ</c:v>
                </c:pt>
                <c:pt idx="126">
                  <c:v>F</c:v>
                </c:pt>
                <c:pt idx="127">
                  <c:v>GT</c:v>
                </c:pt>
                <c:pt idx="128">
                  <c:v>TD</c:v>
                </c:pt>
                <c:pt idx="129">
                  <c:v>CBL</c:v>
                </c:pt>
                <c:pt idx="130">
                  <c:v>TRN</c:v>
                </c:pt>
                <c:pt idx="131">
                  <c:v>EBSB</c:v>
                </c:pt>
                <c:pt idx="132">
                  <c:v>MLHR</c:v>
                </c:pt>
                <c:pt idx="133">
                  <c:v>ANGO</c:v>
                </c:pt>
                <c:pt idx="134">
                  <c:v>CSRA</c:v>
                </c:pt>
                <c:pt idx="135">
                  <c:v>CBD</c:v>
                </c:pt>
                <c:pt idx="136">
                  <c:v>UMC</c:v>
                </c:pt>
                <c:pt idx="137">
                  <c:v>IOVA</c:v>
                </c:pt>
                <c:pt idx="138">
                  <c:v>FCAU</c:v>
                </c:pt>
                <c:pt idx="139">
                  <c:v>FEYE</c:v>
                </c:pt>
                <c:pt idx="140">
                  <c:v>IMO</c:v>
                </c:pt>
                <c:pt idx="141">
                  <c:v>HUN</c:v>
                </c:pt>
                <c:pt idx="142">
                  <c:v>CYOU</c:v>
                </c:pt>
                <c:pt idx="143">
                  <c:v>QCOM</c:v>
                </c:pt>
                <c:pt idx="144">
                  <c:v>HMTV</c:v>
                </c:pt>
                <c:pt idx="145">
                  <c:v>DISH</c:v>
                </c:pt>
                <c:pt idx="146">
                  <c:v>FGL</c:v>
                </c:pt>
                <c:pt idx="147">
                  <c:v>NOK</c:v>
                </c:pt>
                <c:pt idx="148">
                  <c:v>MT</c:v>
                </c:pt>
                <c:pt idx="149">
                  <c:v>FRO</c:v>
                </c:pt>
                <c:pt idx="150">
                  <c:v>WYNN</c:v>
                </c:pt>
                <c:pt idx="151">
                  <c:v>NYRT</c:v>
                </c:pt>
                <c:pt idx="152">
                  <c:v>SNY</c:v>
                </c:pt>
                <c:pt idx="153">
                  <c:v>FTS</c:v>
                </c:pt>
                <c:pt idx="154">
                  <c:v>BRFS</c:v>
                </c:pt>
                <c:pt idx="155">
                  <c:v>ABB</c:v>
                </c:pt>
                <c:pt idx="156">
                  <c:v>SJR</c:v>
                </c:pt>
                <c:pt idx="157">
                  <c:v>SNP</c:v>
                </c:pt>
                <c:pt idx="158">
                  <c:v>INTC</c:v>
                </c:pt>
                <c:pt idx="159">
                  <c:v>CP</c:v>
                </c:pt>
                <c:pt idx="160">
                  <c:v>GPS</c:v>
                </c:pt>
                <c:pt idx="161">
                  <c:v>HNP</c:v>
                </c:pt>
                <c:pt idx="162">
                  <c:v>CRH</c:v>
                </c:pt>
                <c:pt idx="163">
                  <c:v>BNS</c:v>
                </c:pt>
                <c:pt idx="164">
                  <c:v>AZN</c:v>
                </c:pt>
                <c:pt idx="165">
                  <c:v>BWLD</c:v>
                </c:pt>
                <c:pt idx="166">
                  <c:v>BCE</c:v>
                </c:pt>
                <c:pt idx="167">
                  <c:v>SHPG</c:v>
                </c:pt>
                <c:pt idx="168">
                  <c:v>ARCO</c:v>
                </c:pt>
                <c:pt idx="169">
                  <c:v>SLF</c:v>
                </c:pt>
                <c:pt idx="170">
                  <c:v>ITUB</c:v>
                </c:pt>
                <c:pt idx="171">
                  <c:v>BBD</c:v>
                </c:pt>
                <c:pt idx="172">
                  <c:v>BSBR</c:v>
                </c:pt>
                <c:pt idx="173">
                  <c:v>VIV</c:v>
                </c:pt>
                <c:pt idx="174">
                  <c:v>OMI</c:v>
                </c:pt>
                <c:pt idx="175">
                  <c:v>SID</c:v>
                </c:pt>
                <c:pt idx="176">
                  <c:v>PANW</c:v>
                </c:pt>
                <c:pt idx="177">
                  <c:v>LULU</c:v>
                </c:pt>
                <c:pt idx="178">
                  <c:v>PRAN</c:v>
                </c:pt>
                <c:pt idx="179">
                  <c:v>MESO</c:v>
                </c:pt>
                <c:pt idx="180">
                  <c:v>DLA</c:v>
                </c:pt>
                <c:pt idx="181">
                  <c:v>APVO</c:v>
                </c:pt>
                <c:pt idx="182">
                  <c:v>URGN</c:v>
                </c:pt>
              </c:strCache>
            </c:strRef>
          </c:cat>
          <c:val>
            <c:numRef>
              <c:f>sorted!$H$2:$H$184</c:f>
              <c:numCache>
                <c:formatCode>General</c:formatCode>
                <c:ptCount val="183"/>
                <c:pt idx="0">
                  <c:v>3.94149132143</c:v>
                </c:pt>
                <c:pt idx="1">
                  <c:v>3.83571870789</c:v>
                </c:pt>
                <c:pt idx="2">
                  <c:v>3.32958160143</c:v>
                </c:pt>
                <c:pt idx="3">
                  <c:v>2.83146716431</c:v>
                </c:pt>
                <c:pt idx="4">
                  <c:v>1.24737482684</c:v>
                </c:pt>
                <c:pt idx="5">
                  <c:v>1.16232651382</c:v>
                </c:pt>
                <c:pt idx="6">
                  <c:v>1.13612970617</c:v>
                </c:pt>
                <c:pt idx="7">
                  <c:v>1.04274768998</c:v>
                </c:pt>
                <c:pt idx="8">
                  <c:v>1.0247643611</c:v>
                </c:pt>
                <c:pt idx="9">
                  <c:v>0.984523029447</c:v>
                </c:pt>
                <c:pt idx="10">
                  <c:v>0.907907417492</c:v>
                </c:pt>
                <c:pt idx="11">
                  <c:v>0.866730720766</c:v>
                </c:pt>
                <c:pt idx="12">
                  <c:v>0.865895500679</c:v>
                </c:pt>
                <c:pt idx="13">
                  <c:v>0.834146037545</c:v>
                </c:pt>
                <c:pt idx="14">
                  <c:v>0.813095153496</c:v>
                </c:pt>
                <c:pt idx="15">
                  <c:v>0.797810728433</c:v>
                </c:pt>
                <c:pt idx="16">
                  <c:v>0.782186497311</c:v>
                </c:pt>
                <c:pt idx="17">
                  <c:v>0.758137648365</c:v>
                </c:pt>
                <c:pt idx="18">
                  <c:v>0.756926315152</c:v>
                </c:pt>
                <c:pt idx="19">
                  <c:v>0.74702459568</c:v>
                </c:pt>
                <c:pt idx="20">
                  <c:v>0.72304201937</c:v>
                </c:pt>
                <c:pt idx="21">
                  <c:v>0.687025832917</c:v>
                </c:pt>
                <c:pt idx="22">
                  <c:v>0.635315238188</c:v>
                </c:pt>
                <c:pt idx="23">
                  <c:v>0.60329135366</c:v>
                </c:pt>
                <c:pt idx="24">
                  <c:v>0.524321499615</c:v>
                </c:pt>
                <c:pt idx="25">
                  <c:v>0.513415547861</c:v>
                </c:pt>
                <c:pt idx="26">
                  <c:v>0.480865247251</c:v>
                </c:pt>
                <c:pt idx="27">
                  <c:v>0.466808567982</c:v>
                </c:pt>
                <c:pt idx="28">
                  <c:v>0.455483032348</c:v>
                </c:pt>
                <c:pt idx="29">
                  <c:v>0.452717501727</c:v>
                </c:pt>
                <c:pt idx="30">
                  <c:v>0.448038783673</c:v>
                </c:pt>
                <c:pt idx="31">
                  <c:v>0.353971805206</c:v>
                </c:pt>
                <c:pt idx="32">
                  <c:v>0.341296182118</c:v>
                </c:pt>
                <c:pt idx="33">
                  <c:v>0.337449596774</c:v>
                </c:pt>
                <c:pt idx="34">
                  <c:v>0.315764269253</c:v>
                </c:pt>
                <c:pt idx="35">
                  <c:v>0.314911410552</c:v>
                </c:pt>
                <c:pt idx="36">
                  <c:v>0.288785145503</c:v>
                </c:pt>
                <c:pt idx="37">
                  <c:v>0.249726547286</c:v>
                </c:pt>
                <c:pt idx="38">
                  <c:v>0.245281179681</c:v>
                </c:pt>
                <c:pt idx="39">
                  <c:v>0.220544136485</c:v>
                </c:pt>
                <c:pt idx="40">
                  <c:v>0.216842991354</c:v>
                </c:pt>
                <c:pt idx="41">
                  <c:v>0.198688704109</c:v>
                </c:pt>
                <c:pt idx="42">
                  <c:v>0.189597642256</c:v>
                </c:pt>
                <c:pt idx="43">
                  <c:v>0.168077632236</c:v>
                </c:pt>
                <c:pt idx="44">
                  <c:v>0.167326238776</c:v>
                </c:pt>
                <c:pt idx="45">
                  <c:v>0.144186277102</c:v>
                </c:pt>
                <c:pt idx="46">
                  <c:v>0.137832946181</c:v>
                </c:pt>
                <c:pt idx="47">
                  <c:v>0.113267304774</c:v>
                </c:pt>
                <c:pt idx="48">
                  <c:v>0.110302618731</c:v>
                </c:pt>
                <c:pt idx="49">
                  <c:v>0.0923003095256</c:v>
                </c:pt>
                <c:pt idx="50">
                  <c:v>0.0739864704966</c:v>
                </c:pt>
                <c:pt idx="51">
                  <c:v>0.0513986241925</c:v>
                </c:pt>
                <c:pt idx="52">
                  <c:v>0.0503139368765</c:v>
                </c:pt>
                <c:pt idx="53">
                  <c:v>0.0330506211728</c:v>
                </c:pt>
                <c:pt idx="54">
                  <c:v>0.0228169594213</c:v>
                </c:pt>
                <c:pt idx="55">
                  <c:v>0.00215769482776</c:v>
                </c:pt>
                <c:pt idx="56">
                  <c:v>-0.00517418796097</c:v>
                </c:pt>
                <c:pt idx="57">
                  <c:v>-0.022065719668</c:v>
                </c:pt>
                <c:pt idx="58">
                  <c:v>-0.0371593169413</c:v>
                </c:pt>
                <c:pt idx="59">
                  <c:v>-0.0677232633269</c:v>
                </c:pt>
                <c:pt idx="60">
                  <c:v>-0.0806277875957</c:v>
                </c:pt>
                <c:pt idx="61">
                  <c:v>-0.0831321710871</c:v>
                </c:pt>
                <c:pt idx="62">
                  <c:v>-0.0905671580002</c:v>
                </c:pt>
                <c:pt idx="63">
                  <c:v>-0.116047618882</c:v>
                </c:pt>
                <c:pt idx="64">
                  <c:v>-0.117369551311</c:v>
                </c:pt>
                <c:pt idx="65">
                  <c:v>-0.153074268751</c:v>
                </c:pt>
                <c:pt idx="66">
                  <c:v>-0.158341744089</c:v>
                </c:pt>
                <c:pt idx="67">
                  <c:v>-0.181337813523</c:v>
                </c:pt>
                <c:pt idx="68">
                  <c:v>-0.193776319365</c:v>
                </c:pt>
                <c:pt idx="69">
                  <c:v>-0.212474669305</c:v>
                </c:pt>
                <c:pt idx="70">
                  <c:v>-0.332608791067</c:v>
                </c:pt>
                <c:pt idx="71">
                  <c:v>-0.365579394855</c:v>
                </c:pt>
                <c:pt idx="72">
                  <c:v>-0.453011550251</c:v>
                </c:pt>
                <c:pt idx="73">
                  <c:v>-0.645902617685</c:v>
                </c:pt>
                <c:pt idx="74">
                  <c:v>-0.686115064037</c:v>
                </c:pt>
                <c:pt idx="75">
                  <c:v>-0.738985864211</c:v>
                </c:pt>
                <c:pt idx="76">
                  <c:v>-0.773282436163</c:v>
                </c:pt>
                <c:pt idx="77">
                  <c:v>-0.999898801358</c:v>
                </c:pt>
                <c:pt idx="78">
                  <c:v>-1.09262166193</c:v>
                </c:pt>
                <c:pt idx="79">
                  <c:v>-1.09358478796</c:v>
                </c:pt>
                <c:pt idx="80">
                  <c:v>-1.25929115848</c:v>
                </c:pt>
                <c:pt idx="81">
                  <c:v>-1.39135011831</c:v>
                </c:pt>
                <c:pt idx="82">
                  <c:v>-1.94426403595</c:v>
                </c:pt>
                <c:pt idx="83">
                  <c:v>-2.72607338997</c:v>
                </c:pt>
                <c:pt idx="84">
                  <c:v>-5.61883716016</c:v>
                </c:pt>
                <c:pt idx="85">
                  <c:v>-5.69501742866</c:v>
                </c:pt>
                <c:pt idx="86">
                  <c:v>-5.80093097312</c:v>
                </c:pt>
                <c:pt idx="87">
                  <c:v>3.54744748868</c:v>
                </c:pt>
                <c:pt idx="88">
                  <c:v>2.92523937824</c:v>
                </c:pt>
                <c:pt idx="89">
                  <c:v>2.76406703916</c:v>
                </c:pt>
                <c:pt idx="90">
                  <c:v>2.35760194504</c:v>
                </c:pt>
                <c:pt idx="91">
                  <c:v>2.02299137147</c:v>
                </c:pt>
                <c:pt idx="92">
                  <c:v>1.9142315801</c:v>
                </c:pt>
                <c:pt idx="93">
                  <c:v>1.88008632852</c:v>
                </c:pt>
                <c:pt idx="94">
                  <c:v>1.75219215837</c:v>
                </c:pt>
                <c:pt idx="95">
                  <c:v>1.67249728533</c:v>
                </c:pt>
                <c:pt idx="96">
                  <c:v>1.56197978893</c:v>
                </c:pt>
                <c:pt idx="97">
                  <c:v>1.31928027117</c:v>
                </c:pt>
                <c:pt idx="98">
                  <c:v>1.30095060502</c:v>
                </c:pt>
                <c:pt idx="99">
                  <c:v>1.16637446321</c:v>
                </c:pt>
                <c:pt idx="100">
                  <c:v>1.16134973659</c:v>
                </c:pt>
                <c:pt idx="101">
                  <c:v>1.16015442636</c:v>
                </c:pt>
                <c:pt idx="102">
                  <c:v>1.1533937547</c:v>
                </c:pt>
                <c:pt idx="103">
                  <c:v>1.11134310262</c:v>
                </c:pt>
                <c:pt idx="104">
                  <c:v>1.0863875288</c:v>
                </c:pt>
                <c:pt idx="105">
                  <c:v>1.06952378066</c:v>
                </c:pt>
                <c:pt idx="106">
                  <c:v>1.06868060685</c:v>
                </c:pt>
                <c:pt idx="107">
                  <c:v>1.01293095766</c:v>
                </c:pt>
                <c:pt idx="108">
                  <c:v>1.00601817511</c:v>
                </c:pt>
                <c:pt idx="109">
                  <c:v>0.956616480628</c:v>
                </c:pt>
                <c:pt idx="110">
                  <c:v>0.937054852622</c:v>
                </c:pt>
                <c:pt idx="111">
                  <c:v>0.930407700237</c:v>
                </c:pt>
                <c:pt idx="112">
                  <c:v>0.872458110452</c:v>
                </c:pt>
                <c:pt idx="113">
                  <c:v>0.803217900034</c:v>
                </c:pt>
                <c:pt idx="114">
                  <c:v>0.79753060779</c:v>
                </c:pt>
                <c:pt idx="115">
                  <c:v>0.796719061876</c:v>
                </c:pt>
                <c:pt idx="116">
                  <c:v>0.698058249385</c:v>
                </c:pt>
                <c:pt idx="117">
                  <c:v>0.688227189756</c:v>
                </c:pt>
                <c:pt idx="118">
                  <c:v>0.637417243899</c:v>
                </c:pt>
                <c:pt idx="119">
                  <c:v>0.62901040576</c:v>
                </c:pt>
                <c:pt idx="120">
                  <c:v>0.616381641162</c:v>
                </c:pt>
                <c:pt idx="121">
                  <c:v>0.613169618915</c:v>
                </c:pt>
                <c:pt idx="122">
                  <c:v>0.58435639216</c:v>
                </c:pt>
                <c:pt idx="123">
                  <c:v>0.568161710886</c:v>
                </c:pt>
                <c:pt idx="124">
                  <c:v>0.56736399041</c:v>
                </c:pt>
                <c:pt idx="125">
                  <c:v>0.556882914832</c:v>
                </c:pt>
                <c:pt idx="126">
                  <c:v>0.539617453182</c:v>
                </c:pt>
                <c:pt idx="127">
                  <c:v>0.46229891696</c:v>
                </c:pt>
                <c:pt idx="128">
                  <c:v>0.445189251312</c:v>
                </c:pt>
                <c:pt idx="129">
                  <c:v>0.430052997703</c:v>
                </c:pt>
                <c:pt idx="130">
                  <c:v>0.405419628493</c:v>
                </c:pt>
                <c:pt idx="131">
                  <c:v>0.404771058795</c:v>
                </c:pt>
                <c:pt idx="132">
                  <c:v>0.398269115359</c:v>
                </c:pt>
                <c:pt idx="133">
                  <c:v>0.383206362075</c:v>
                </c:pt>
                <c:pt idx="134">
                  <c:v>0.334947092772</c:v>
                </c:pt>
                <c:pt idx="135">
                  <c:v>0.326365408165</c:v>
                </c:pt>
                <c:pt idx="136">
                  <c:v>0.302445289384</c:v>
                </c:pt>
                <c:pt idx="137">
                  <c:v>0.287158808933</c:v>
                </c:pt>
                <c:pt idx="138">
                  <c:v>0.270123106399</c:v>
                </c:pt>
                <c:pt idx="139">
                  <c:v>0.264149388135</c:v>
                </c:pt>
                <c:pt idx="140">
                  <c:v>0.262283779268</c:v>
                </c:pt>
                <c:pt idx="141">
                  <c:v>0.258919001357</c:v>
                </c:pt>
                <c:pt idx="142">
                  <c:v>0.240877872762</c:v>
                </c:pt>
                <c:pt idx="143">
                  <c:v>0.240193007989</c:v>
                </c:pt>
                <c:pt idx="144">
                  <c:v>0.233614318605</c:v>
                </c:pt>
                <c:pt idx="145">
                  <c:v>0.227270786913</c:v>
                </c:pt>
                <c:pt idx="146">
                  <c:v>0.191505854514</c:v>
                </c:pt>
                <c:pt idx="147">
                  <c:v>0.191149649296</c:v>
                </c:pt>
                <c:pt idx="148">
                  <c:v>0.105829419529</c:v>
                </c:pt>
                <c:pt idx="149">
                  <c:v>0.0810876375472</c:v>
                </c:pt>
                <c:pt idx="150">
                  <c:v>0.0712263881918</c:v>
                </c:pt>
                <c:pt idx="151">
                  <c:v>0.0578848278096</c:v>
                </c:pt>
                <c:pt idx="152">
                  <c:v>0.050109415416</c:v>
                </c:pt>
                <c:pt idx="153">
                  <c:v>0.0498133621664</c:v>
                </c:pt>
                <c:pt idx="154">
                  <c:v>0.0337655287508</c:v>
                </c:pt>
                <c:pt idx="155">
                  <c:v>0.0332523995792</c:v>
                </c:pt>
                <c:pt idx="156">
                  <c:v>0.0207912931271</c:v>
                </c:pt>
                <c:pt idx="157">
                  <c:v>0.0105777053302</c:v>
                </c:pt>
                <c:pt idx="158">
                  <c:v>-0.00110818443119</c:v>
                </c:pt>
                <c:pt idx="159">
                  <c:v>-0.00840333210947</c:v>
                </c:pt>
                <c:pt idx="160">
                  <c:v>-0.0252290117937</c:v>
                </c:pt>
                <c:pt idx="161">
                  <c:v>-0.0524750354107</c:v>
                </c:pt>
                <c:pt idx="162">
                  <c:v>-0.0581876796859</c:v>
                </c:pt>
                <c:pt idx="163">
                  <c:v>-0.0584447288297</c:v>
                </c:pt>
                <c:pt idx="164">
                  <c:v>-0.0713349533055</c:v>
                </c:pt>
                <c:pt idx="165">
                  <c:v>-0.0802180364998</c:v>
                </c:pt>
                <c:pt idx="166">
                  <c:v>-0.0813244099541</c:v>
                </c:pt>
                <c:pt idx="167">
                  <c:v>-0.0944440315148</c:v>
                </c:pt>
                <c:pt idx="168">
                  <c:v>-0.10912129253</c:v>
                </c:pt>
                <c:pt idx="169">
                  <c:v>-0.142928892715</c:v>
                </c:pt>
                <c:pt idx="170">
                  <c:v>-0.196639387586</c:v>
                </c:pt>
                <c:pt idx="171">
                  <c:v>-0.215715563447</c:v>
                </c:pt>
                <c:pt idx="172">
                  <c:v>-0.242569064114</c:v>
                </c:pt>
                <c:pt idx="173">
                  <c:v>-0.300021398412</c:v>
                </c:pt>
                <c:pt idx="174">
                  <c:v>-0.344720711182</c:v>
                </c:pt>
                <c:pt idx="175">
                  <c:v>-0.348435455711</c:v>
                </c:pt>
                <c:pt idx="176">
                  <c:v>-0.406746160733</c:v>
                </c:pt>
                <c:pt idx="177">
                  <c:v>-0.419748382354</c:v>
                </c:pt>
                <c:pt idx="178">
                  <c:v>-1.26683733316</c:v>
                </c:pt>
                <c:pt idx="179">
                  <c:v>-2.60274262394</c:v>
                </c:pt>
                <c:pt idx="180">
                  <c:v>-3.48817300466</c:v>
                </c:pt>
                <c:pt idx="181">
                  <c:v>-5.43037689949</c:v>
                </c:pt>
                <c:pt idx="182">
                  <c:v>-6.36747793073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sorted!$K$1</c:f>
              <c:strCache>
                <c:ptCount val="1"/>
                <c:pt idx="0">
                  <c:v> 30 diff m</c:v>
                </c:pt>
              </c:strCache>
            </c:strRef>
          </c:tx>
          <c:marker>
            <c:symbol val="none"/>
          </c:marker>
          <c:cat>
            <c:strRef>
              <c:f>sorted!$B$2:$B$184</c:f>
              <c:strCache>
                <c:ptCount val="183"/>
                <c:pt idx="0">
                  <c:v>MNKD</c:v>
                </c:pt>
                <c:pt idx="1">
                  <c:v>EXFO</c:v>
                </c:pt>
                <c:pt idx="2">
                  <c:v>IOVA</c:v>
                </c:pt>
                <c:pt idx="3">
                  <c:v>IPXL</c:v>
                </c:pt>
                <c:pt idx="4">
                  <c:v>GILD</c:v>
                </c:pt>
                <c:pt idx="5">
                  <c:v>CADE</c:v>
                </c:pt>
                <c:pt idx="6">
                  <c:v>GM</c:v>
                </c:pt>
                <c:pt idx="7">
                  <c:v>MBT</c:v>
                </c:pt>
                <c:pt idx="8">
                  <c:v>IPHS</c:v>
                </c:pt>
                <c:pt idx="9">
                  <c:v>AN</c:v>
                </c:pt>
                <c:pt idx="10">
                  <c:v>BWA</c:v>
                </c:pt>
                <c:pt idx="11">
                  <c:v>HAS</c:v>
                </c:pt>
                <c:pt idx="12">
                  <c:v>LPX</c:v>
                </c:pt>
                <c:pt idx="13">
                  <c:v>RCII</c:v>
                </c:pt>
                <c:pt idx="14">
                  <c:v>SWK</c:v>
                </c:pt>
                <c:pt idx="15">
                  <c:v>CNC</c:v>
                </c:pt>
                <c:pt idx="16">
                  <c:v>TEGP</c:v>
                </c:pt>
                <c:pt idx="17">
                  <c:v>TCON</c:v>
                </c:pt>
                <c:pt idx="18">
                  <c:v>MEOH</c:v>
                </c:pt>
                <c:pt idx="19">
                  <c:v>BWLD</c:v>
                </c:pt>
                <c:pt idx="20">
                  <c:v>SRC</c:v>
                </c:pt>
                <c:pt idx="21">
                  <c:v>F</c:v>
                </c:pt>
                <c:pt idx="22">
                  <c:v>TD</c:v>
                </c:pt>
                <c:pt idx="23">
                  <c:v>SQM</c:v>
                </c:pt>
                <c:pt idx="24">
                  <c:v>MHK</c:v>
                </c:pt>
                <c:pt idx="25">
                  <c:v>NWL</c:v>
                </c:pt>
                <c:pt idx="26">
                  <c:v>ALEX</c:v>
                </c:pt>
                <c:pt idx="27">
                  <c:v>OC</c:v>
                </c:pt>
                <c:pt idx="28">
                  <c:v>SNMP</c:v>
                </c:pt>
                <c:pt idx="29">
                  <c:v>AXSM</c:v>
                </c:pt>
                <c:pt idx="30">
                  <c:v>SMFG</c:v>
                </c:pt>
                <c:pt idx="31">
                  <c:v>HBNC</c:v>
                </c:pt>
                <c:pt idx="32">
                  <c:v>RY</c:v>
                </c:pt>
                <c:pt idx="33">
                  <c:v>RXDX</c:v>
                </c:pt>
                <c:pt idx="34">
                  <c:v>TESS</c:v>
                </c:pt>
                <c:pt idx="35">
                  <c:v>CCK</c:v>
                </c:pt>
                <c:pt idx="36">
                  <c:v>RIO</c:v>
                </c:pt>
                <c:pt idx="37">
                  <c:v>HLS</c:v>
                </c:pt>
                <c:pt idx="38">
                  <c:v>GRFS</c:v>
                </c:pt>
                <c:pt idx="39">
                  <c:v>VALE</c:v>
                </c:pt>
                <c:pt idx="40">
                  <c:v>BNS</c:v>
                </c:pt>
                <c:pt idx="41">
                  <c:v>BHP</c:v>
                </c:pt>
                <c:pt idx="42">
                  <c:v>BBL</c:v>
                </c:pt>
                <c:pt idx="43">
                  <c:v>ABR</c:v>
                </c:pt>
                <c:pt idx="44">
                  <c:v>SCVL</c:v>
                </c:pt>
                <c:pt idx="45">
                  <c:v>MTU</c:v>
                </c:pt>
                <c:pt idx="46">
                  <c:v>CAJ</c:v>
                </c:pt>
                <c:pt idx="47">
                  <c:v>GT</c:v>
                </c:pt>
                <c:pt idx="48">
                  <c:v>HNP</c:v>
                </c:pt>
                <c:pt idx="49">
                  <c:v>NVS</c:v>
                </c:pt>
                <c:pt idx="50">
                  <c:v>PUK</c:v>
                </c:pt>
                <c:pt idx="51">
                  <c:v>MORE</c:v>
                </c:pt>
                <c:pt idx="52">
                  <c:v>SIX</c:v>
                </c:pt>
                <c:pt idx="53">
                  <c:v>HMC</c:v>
                </c:pt>
                <c:pt idx="54">
                  <c:v>MTL</c:v>
                </c:pt>
                <c:pt idx="55">
                  <c:v>RELX</c:v>
                </c:pt>
                <c:pt idx="56">
                  <c:v>STM</c:v>
                </c:pt>
                <c:pt idx="57">
                  <c:v>CNI</c:v>
                </c:pt>
                <c:pt idx="58">
                  <c:v>QGEN</c:v>
                </c:pt>
                <c:pt idx="59">
                  <c:v>OB</c:v>
                </c:pt>
                <c:pt idx="60">
                  <c:v>BUD</c:v>
                </c:pt>
                <c:pt idx="61">
                  <c:v>ARI</c:v>
                </c:pt>
                <c:pt idx="62">
                  <c:v>AZN</c:v>
                </c:pt>
                <c:pt idx="63">
                  <c:v>LPSN</c:v>
                </c:pt>
                <c:pt idx="64">
                  <c:v>QTNT</c:v>
                </c:pt>
                <c:pt idx="65">
                  <c:v>BDSI</c:v>
                </c:pt>
                <c:pt idx="66">
                  <c:v>YY</c:v>
                </c:pt>
                <c:pt idx="67">
                  <c:v>HWKN</c:v>
                </c:pt>
                <c:pt idx="68">
                  <c:v>DSGX</c:v>
                </c:pt>
                <c:pt idx="69">
                  <c:v>CIO</c:v>
                </c:pt>
                <c:pt idx="70">
                  <c:v>DRD</c:v>
                </c:pt>
                <c:pt idx="71">
                  <c:v>GMLP</c:v>
                </c:pt>
                <c:pt idx="72">
                  <c:v>MEI</c:v>
                </c:pt>
                <c:pt idx="73">
                  <c:v>ECOM</c:v>
                </c:pt>
                <c:pt idx="74">
                  <c:v>JW.A</c:v>
                </c:pt>
                <c:pt idx="75">
                  <c:v>VOXX</c:v>
                </c:pt>
                <c:pt idx="76">
                  <c:v>MTLS</c:v>
                </c:pt>
                <c:pt idx="77">
                  <c:v>DAIO</c:v>
                </c:pt>
                <c:pt idx="78">
                  <c:v>ELMD</c:v>
                </c:pt>
                <c:pt idx="79">
                  <c:v>LGIH</c:v>
                </c:pt>
                <c:pt idx="80">
                  <c:v>FMC</c:v>
                </c:pt>
                <c:pt idx="81">
                  <c:v>VCYT</c:v>
                </c:pt>
                <c:pt idx="82">
                  <c:v>USG</c:v>
                </c:pt>
                <c:pt idx="83">
                  <c:v>HYGS</c:v>
                </c:pt>
                <c:pt idx="84">
                  <c:v>NXTD</c:v>
                </c:pt>
                <c:pt idx="85">
                  <c:v>NCSM</c:v>
                </c:pt>
                <c:pt idx="86">
                  <c:v>URGN</c:v>
                </c:pt>
                <c:pt idx="87">
                  <c:v>TIS</c:v>
                </c:pt>
                <c:pt idx="88">
                  <c:v>NERV</c:v>
                </c:pt>
                <c:pt idx="89">
                  <c:v>ANFI</c:v>
                </c:pt>
                <c:pt idx="90">
                  <c:v>GOL</c:v>
                </c:pt>
                <c:pt idx="91">
                  <c:v>SWFT</c:v>
                </c:pt>
                <c:pt idx="92">
                  <c:v>XBIT</c:v>
                </c:pt>
                <c:pt idx="93">
                  <c:v>STRT</c:v>
                </c:pt>
                <c:pt idx="94">
                  <c:v>KNX</c:v>
                </c:pt>
                <c:pt idx="95">
                  <c:v>SGMS</c:v>
                </c:pt>
                <c:pt idx="96">
                  <c:v>CLMT</c:v>
                </c:pt>
                <c:pt idx="97">
                  <c:v>ICL</c:v>
                </c:pt>
                <c:pt idx="98">
                  <c:v>SCWX</c:v>
                </c:pt>
                <c:pt idx="99">
                  <c:v>SCS</c:v>
                </c:pt>
                <c:pt idx="100">
                  <c:v>ATI</c:v>
                </c:pt>
                <c:pt idx="101">
                  <c:v>CTB</c:v>
                </c:pt>
                <c:pt idx="102">
                  <c:v>SGH</c:v>
                </c:pt>
                <c:pt idx="103">
                  <c:v>BMS</c:v>
                </c:pt>
                <c:pt idx="104">
                  <c:v>NTNX</c:v>
                </c:pt>
                <c:pt idx="105">
                  <c:v>EXPE</c:v>
                </c:pt>
                <c:pt idx="106">
                  <c:v>HPQ</c:v>
                </c:pt>
                <c:pt idx="107">
                  <c:v>OFG</c:v>
                </c:pt>
                <c:pt idx="108">
                  <c:v>DDD</c:v>
                </c:pt>
                <c:pt idx="109">
                  <c:v>CSII</c:v>
                </c:pt>
                <c:pt idx="110">
                  <c:v>WERN</c:v>
                </c:pt>
                <c:pt idx="111">
                  <c:v>HTLD</c:v>
                </c:pt>
                <c:pt idx="112">
                  <c:v>GAIN</c:v>
                </c:pt>
                <c:pt idx="113">
                  <c:v>NQ</c:v>
                </c:pt>
                <c:pt idx="114">
                  <c:v>GM</c:v>
                </c:pt>
                <c:pt idx="115">
                  <c:v>JASO</c:v>
                </c:pt>
                <c:pt idx="116">
                  <c:v>RDY</c:v>
                </c:pt>
                <c:pt idx="117">
                  <c:v>GGB</c:v>
                </c:pt>
                <c:pt idx="118">
                  <c:v>VET</c:v>
                </c:pt>
                <c:pt idx="119">
                  <c:v>GRMN</c:v>
                </c:pt>
                <c:pt idx="120">
                  <c:v>KMX</c:v>
                </c:pt>
                <c:pt idx="121">
                  <c:v>DRD</c:v>
                </c:pt>
                <c:pt idx="122">
                  <c:v>BCOV</c:v>
                </c:pt>
                <c:pt idx="123">
                  <c:v>CYBR</c:v>
                </c:pt>
                <c:pt idx="124">
                  <c:v>WAB</c:v>
                </c:pt>
                <c:pt idx="125">
                  <c:v>IVZ</c:v>
                </c:pt>
                <c:pt idx="126">
                  <c:v>F</c:v>
                </c:pt>
                <c:pt idx="127">
                  <c:v>GT</c:v>
                </c:pt>
                <c:pt idx="128">
                  <c:v>TD</c:v>
                </c:pt>
                <c:pt idx="129">
                  <c:v>CBL</c:v>
                </c:pt>
                <c:pt idx="130">
                  <c:v>TRN</c:v>
                </c:pt>
                <c:pt idx="131">
                  <c:v>EBSB</c:v>
                </c:pt>
                <c:pt idx="132">
                  <c:v>MLHR</c:v>
                </c:pt>
                <c:pt idx="133">
                  <c:v>ANGO</c:v>
                </c:pt>
                <c:pt idx="134">
                  <c:v>CSRA</c:v>
                </c:pt>
                <c:pt idx="135">
                  <c:v>CBD</c:v>
                </c:pt>
                <c:pt idx="136">
                  <c:v>UMC</c:v>
                </c:pt>
                <c:pt idx="137">
                  <c:v>IOVA</c:v>
                </c:pt>
                <c:pt idx="138">
                  <c:v>FCAU</c:v>
                </c:pt>
                <c:pt idx="139">
                  <c:v>FEYE</c:v>
                </c:pt>
                <c:pt idx="140">
                  <c:v>IMO</c:v>
                </c:pt>
                <c:pt idx="141">
                  <c:v>HUN</c:v>
                </c:pt>
                <c:pt idx="142">
                  <c:v>CYOU</c:v>
                </c:pt>
                <c:pt idx="143">
                  <c:v>QCOM</c:v>
                </c:pt>
                <c:pt idx="144">
                  <c:v>HMTV</c:v>
                </c:pt>
                <c:pt idx="145">
                  <c:v>DISH</c:v>
                </c:pt>
                <c:pt idx="146">
                  <c:v>FGL</c:v>
                </c:pt>
                <c:pt idx="147">
                  <c:v>NOK</c:v>
                </c:pt>
                <c:pt idx="148">
                  <c:v>MT</c:v>
                </c:pt>
                <c:pt idx="149">
                  <c:v>FRO</c:v>
                </c:pt>
                <c:pt idx="150">
                  <c:v>WYNN</c:v>
                </c:pt>
                <c:pt idx="151">
                  <c:v>NYRT</c:v>
                </c:pt>
                <c:pt idx="152">
                  <c:v>SNY</c:v>
                </c:pt>
                <c:pt idx="153">
                  <c:v>FTS</c:v>
                </c:pt>
                <c:pt idx="154">
                  <c:v>BRFS</c:v>
                </c:pt>
                <c:pt idx="155">
                  <c:v>ABB</c:v>
                </c:pt>
                <c:pt idx="156">
                  <c:v>SJR</c:v>
                </c:pt>
                <c:pt idx="157">
                  <c:v>SNP</c:v>
                </c:pt>
                <c:pt idx="158">
                  <c:v>INTC</c:v>
                </c:pt>
                <c:pt idx="159">
                  <c:v>CP</c:v>
                </c:pt>
                <c:pt idx="160">
                  <c:v>GPS</c:v>
                </c:pt>
                <c:pt idx="161">
                  <c:v>HNP</c:v>
                </c:pt>
                <c:pt idx="162">
                  <c:v>CRH</c:v>
                </c:pt>
                <c:pt idx="163">
                  <c:v>BNS</c:v>
                </c:pt>
                <c:pt idx="164">
                  <c:v>AZN</c:v>
                </c:pt>
                <c:pt idx="165">
                  <c:v>BWLD</c:v>
                </c:pt>
                <c:pt idx="166">
                  <c:v>BCE</c:v>
                </c:pt>
                <c:pt idx="167">
                  <c:v>SHPG</c:v>
                </c:pt>
                <c:pt idx="168">
                  <c:v>ARCO</c:v>
                </c:pt>
                <c:pt idx="169">
                  <c:v>SLF</c:v>
                </c:pt>
                <c:pt idx="170">
                  <c:v>ITUB</c:v>
                </c:pt>
                <c:pt idx="171">
                  <c:v>BBD</c:v>
                </c:pt>
                <c:pt idx="172">
                  <c:v>BSBR</c:v>
                </c:pt>
                <c:pt idx="173">
                  <c:v>VIV</c:v>
                </c:pt>
                <c:pt idx="174">
                  <c:v>OMI</c:v>
                </c:pt>
                <c:pt idx="175">
                  <c:v>SID</c:v>
                </c:pt>
                <c:pt idx="176">
                  <c:v>PANW</c:v>
                </c:pt>
                <c:pt idx="177">
                  <c:v>LULU</c:v>
                </c:pt>
                <c:pt idx="178">
                  <c:v>PRAN</c:v>
                </c:pt>
                <c:pt idx="179">
                  <c:v>MESO</c:v>
                </c:pt>
                <c:pt idx="180">
                  <c:v>DLA</c:v>
                </c:pt>
                <c:pt idx="181">
                  <c:v>APVO</c:v>
                </c:pt>
                <c:pt idx="182">
                  <c:v>URGN</c:v>
                </c:pt>
              </c:strCache>
            </c:strRef>
          </c:cat>
          <c:val>
            <c:numRef>
              <c:f>sorted!$K$2:$K$184</c:f>
              <c:numCache>
                <c:formatCode>General</c:formatCode>
                <c:ptCount val="183"/>
                <c:pt idx="0">
                  <c:v>0.0849176136895</c:v>
                </c:pt>
                <c:pt idx="1">
                  <c:v>-0.0780920903406</c:v>
                </c:pt>
                <c:pt idx="2">
                  <c:v>-0.105670463968</c:v>
                </c:pt>
                <c:pt idx="3">
                  <c:v>0.0462447242576</c:v>
                </c:pt>
                <c:pt idx="4">
                  <c:v>0.0109257391622</c:v>
                </c:pt>
                <c:pt idx="5">
                  <c:v>0.163703428903</c:v>
                </c:pt>
                <c:pt idx="6">
                  <c:v>0.0154430517665</c:v>
                </c:pt>
                <c:pt idx="7">
                  <c:v>0.0092220060967</c:v>
                </c:pt>
                <c:pt idx="8">
                  <c:v>0.295201552569</c:v>
                </c:pt>
                <c:pt idx="9">
                  <c:v>0.000827005530612</c:v>
                </c:pt>
                <c:pt idx="10">
                  <c:v>0.00719933539886</c:v>
                </c:pt>
                <c:pt idx="11">
                  <c:v>0.0195282091186</c:v>
                </c:pt>
                <c:pt idx="12">
                  <c:v>0.0915048094675</c:v>
                </c:pt>
                <c:pt idx="13">
                  <c:v>-0.0431502824875</c:v>
                </c:pt>
                <c:pt idx="14">
                  <c:v>0.00260058741458</c:v>
                </c:pt>
                <c:pt idx="15">
                  <c:v>-0.00475341202881</c:v>
                </c:pt>
                <c:pt idx="16">
                  <c:v>-0.138968299067</c:v>
                </c:pt>
                <c:pt idx="17">
                  <c:v>0.29495467703</c:v>
                </c:pt>
                <c:pt idx="18">
                  <c:v>0.0416991333945</c:v>
                </c:pt>
                <c:pt idx="19">
                  <c:v>-0.055015439765</c:v>
                </c:pt>
                <c:pt idx="20">
                  <c:v>-0.00634089273409</c:v>
                </c:pt>
                <c:pt idx="21">
                  <c:v>0.0136728662671</c:v>
                </c:pt>
                <c:pt idx="22">
                  <c:v>0.00227563510371</c:v>
                </c:pt>
                <c:pt idx="23">
                  <c:v>0.0142597198626</c:v>
                </c:pt>
                <c:pt idx="24">
                  <c:v>0.0650289479121</c:v>
                </c:pt>
                <c:pt idx="25">
                  <c:v>0.00453683826735</c:v>
                </c:pt>
                <c:pt idx="26">
                  <c:v>0.105276842761</c:v>
                </c:pt>
                <c:pt idx="27">
                  <c:v>-0.00311480766295</c:v>
                </c:pt>
                <c:pt idx="28">
                  <c:v>0.383905701754</c:v>
                </c:pt>
                <c:pt idx="29">
                  <c:v>-0.0321482744752</c:v>
                </c:pt>
                <c:pt idx="30">
                  <c:v>0.0222479819956</c:v>
                </c:pt>
                <c:pt idx="31">
                  <c:v>0.102048498505</c:v>
                </c:pt>
                <c:pt idx="32">
                  <c:v>0.0366588179797</c:v>
                </c:pt>
                <c:pt idx="33">
                  <c:v>-0.290693739532</c:v>
                </c:pt>
                <c:pt idx="34">
                  <c:v>-0.867878746268</c:v>
                </c:pt>
                <c:pt idx="35">
                  <c:v>-0.00585447736829</c:v>
                </c:pt>
                <c:pt idx="36">
                  <c:v>0.019239349478</c:v>
                </c:pt>
                <c:pt idx="37">
                  <c:v>-0.0558020079672</c:v>
                </c:pt>
                <c:pt idx="38">
                  <c:v>-0.0202825864031</c:v>
                </c:pt>
                <c:pt idx="39">
                  <c:v>-0.0204658830222</c:v>
                </c:pt>
                <c:pt idx="40">
                  <c:v>0.00348059866667</c:v>
                </c:pt>
                <c:pt idx="41">
                  <c:v>0.0035661173704</c:v>
                </c:pt>
                <c:pt idx="42">
                  <c:v>0.0163310538146</c:v>
                </c:pt>
                <c:pt idx="43">
                  <c:v>0.0332304387201</c:v>
                </c:pt>
                <c:pt idx="44">
                  <c:v>-0.128487778588</c:v>
                </c:pt>
                <c:pt idx="45">
                  <c:v>0.0730139340907</c:v>
                </c:pt>
                <c:pt idx="46">
                  <c:v>0.00341744462492</c:v>
                </c:pt>
                <c:pt idx="47">
                  <c:v>-0.0135480153523</c:v>
                </c:pt>
                <c:pt idx="48">
                  <c:v>0.0272483881803</c:v>
                </c:pt>
                <c:pt idx="49">
                  <c:v>0.00136237505346</c:v>
                </c:pt>
                <c:pt idx="50">
                  <c:v>0.0250158373008</c:v>
                </c:pt>
                <c:pt idx="51">
                  <c:v>-0.0082998113652</c:v>
                </c:pt>
                <c:pt idx="52">
                  <c:v>-0.0598333638938</c:v>
                </c:pt>
                <c:pt idx="53">
                  <c:v>0.00146039813066</c:v>
                </c:pt>
                <c:pt idx="54">
                  <c:v>-0.0589271939519</c:v>
                </c:pt>
                <c:pt idx="55">
                  <c:v>-0.010186958932</c:v>
                </c:pt>
                <c:pt idx="56">
                  <c:v>0.00341995476572</c:v>
                </c:pt>
                <c:pt idx="57">
                  <c:v>-0.0090795590178</c:v>
                </c:pt>
                <c:pt idx="58">
                  <c:v>-0.0126572045193</c:v>
                </c:pt>
                <c:pt idx="59">
                  <c:v>-0.00833187145753</c:v>
                </c:pt>
                <c:pt idx="60">
                  <c:v>0.00409280246829</c:v>
                </c:pt>
                <c:pt idx="61">
                  <c:v>-0.00392143589967</c:v>
                </c:pt>
                <c:pt idx="62">
                  <c:v>0.000651137332165</c:v>
                </c:pt>
                <c:pt idx="63">
                  <c:v>-0.0474230684436</c:v>
                </c:pt>
                <c:pt idx="64">
                  <c:v>-0.215408383883</c:v>
                </c:pt>
                <c:pt idx="65">
                  <c:v>-0.105920394726</c:v>
                </c:pt>
                <c:pt idx="66">
                  <c:v>0.0231599408396</c:v>
                </c:pt>
                <c:pt idx="67">
                  <c:v>-0.0574310511787</c:v>
                </c:pt>
                <c:pt idx="68">
                  <c:v>-0.0411579529287</c:v>
                </c:pt>
                <c:pt idx="69">
                  <c:v>-0.058537690967</c:v>
                </c:pt>
                <c:pt idx="70">
                  <c:v>-0.0455091449579</c:v>
                </c:pt>
                <c:pt idx="71">
                  <c:v>-0.107706478739</c:v>
                </c:pt>
                <c:pt idx="72">
                  <c:v>-0.0193690103638</c:v>
                </c:pt>
                <c:pt idx="73">
                  <c:v>-0.0243120602692</c:v>
                </c:pt>
                <c:pt idx="74">
                  <c:v>-0.0218905835611</c:v>
                </c:pt>
                <c:pt idx="75">
                  <c:v>0.0788348015874</c:v>
                </c:pt>
                <c:pt idx="76">
                  <c:v>-0.360872590086</c:v>
                </c:pt>
                <c:pt idx="77">
                  <c:v>0.0139477526836</c:v>
                </c:pt>
                <c:pt idx="78">
                  <c:v>0.478240533004</c:v>
                </c:pt>
                <c:pt idx="79">
                  <c:v>-0.115847617073</c:v>
                </c:pt>
                <c:pt idx="80">
                  <c:v>-0.0219198975929</c:v>
                </c:pt>
                <c:pt idx="81">
                  <c:v>-0.104416915271</c:v>
                </c:pt>
                <c:pt idx="82">
                  <c:v>-0.0610036938225</c:v>
                </c:pt>
                <c:pt idx="83">
                  <c:v>-0.150386251177</c:v>
                </c:pt>
                <c:pt idx="84">
                  <c:v>-0.152845871574</c:v>
                </c:pt>
                <c:pt idx="85">
                  <c:v>0.109282261714</c:v>
                </c:pt>
                <c:pt idx="86">
                  <c:v>-0.560740651349</c:v>
                </c:pt>
                <c:pt idx="87">
                  <c:v>-0.332701635937</c:v>
                </c:pt>
                <c:pt idx="88">
                  <c:v>0.287504280572</c:v>
                </c:pt>
                <c:pt idx="89">
                  <c:v>-0.211846959389</c:v>
                </c:pt>
                <c:pt idx="90">
                  <c:v>-0.00219226972477</c:v>
                </c:pt>
                <c:pt idx="91">
                  <c:v>0.0257802911242</c:v>
                </c:pt>
                <c:pt idx="92">
                  <c:v>-0.0386125669807</c:v>
                </c:pt>
                <c:pt idx="93">
                  <c:v>-0.210080881423</c:v>
                </c:pt>
                <c:pt idx="94">
                  <c:v>0.0460147452914</c:v>
                </c:pt>
                <c:pt idx="95">
                  <c:v>0.0851602870273</c:v>
                </c:pt>
                <c:pt idx="96">
                  <c:v>-0.0265298804731</c:v>
                </c:pt>
                <c:pt idx="97">
                  <c:v>2.83087764893</c:v>
                </c:pt>
                <c:pt idx="98">
                  <c:v>-0.194173794972</c:v>
                </c:pt>
                <c:pt idx="99">
                  <c:v>0.0367726250403</c:v>
                </c:pt>
                <c:pt idx="100">
                  <c:v>0.116113860036</c:v>
                </c:pt>
                <c:pt idx="101">
                  <c:v>-0.000431380590999</c:v>
                </c:pt>
                <c:pt idx="102">
                  <c:v>-0.497442465129</c:v>
                </c:pt>
                <c:pt idx="103">
                  <c:v>0.0539848295519</c:v>
                </c:pt>
                <c:pt idx="104">
                  <c:v>0.0778971780797</c:v>
                </c:pt>
                <c:pt idx="105">
                  <c:v>0.00360133426733</c:v>
                </c:pt>
                <c:pt idx="106">
                  <c:v>0.0214617773356</c:v>
                </c:pt>
                <c:pt idx="107">
                  <c:v>-0.0951540648249</c:v>
                </c:pt>
                <c:pt idx="108">
                  <c:v>0.105845294273</c:v>
                </c:pt>
                <c:pt idx="109">
                  <c:v>0.214836113733</c:v>
                </c:pt>
                <c:pt idx="110">
                  <c:v>0.0229849265363</c:v>
                </c:pt>
                <c:pt idx="111">
                  <c:v>0.0891155171306</c:v>
                </c:pt>
                <c:pt idx="112">
                  <c:v>0.00245782481099</c:v>
                </c:pt>
                <c:pt idx="113">
                  <c:v>-0.0216445769717</c:v>
                </c:pt>
                <c:pt idx="114">
                  <c:v>0.0124315742599</c:v>
                </c:pt>
                <c:pt idx="115">
                  <c:v>0.0431865672628</c:v>
                </c:pt>
                <c:pt idx="116">
                  <c:v>0.0392128274068</c:v>
                </c:pt>
                <c:pt idx="117">
                  <c:v>-0.0144795103029</c:v>
                </c:pt>
                <c:pt idx="118">
                  <c:v>-0.0449357930329</c:v>
                </c:pt>
                <c:pt idx="119">
                  <c:v>0.00715152704308</c:v>
                </c:pt>
                <c:pt idx="120">
                  <c:v>0.0294307039859</c:v>
                </c:pt>
                <c:pt idx="121">
                  <c:v>0.0900518624774</c:v>
                </c:pt>
                <c:pt idx="122">
                  <c:v>0.043984128982</c:v>
                </c:pt>
                <c:pt idx="123">
                  <c:v>0.0057563985359</c:v>
                </c:pt>
                <c:pt idx="124">
                  <c:v>0.0250858340554</c:v>
                </c:pt>
                <c:pt idx="125">
                  <c:v>0.0280607997507</c:v>
                </c:pt>
                <c:pt idx="126">
                  <c:v>0.0393720457576</c:v>
                </c:pt>
                <c:pt idx="127">
                  <c:v>0.00420961955265</c:v>
                </c:pt>
                <c:pt idx="128">
                  <c:v>0.0166554567391</c:v>
                </c:pt>
                <c:pt idx="129">
                  <c:v>-0.00540380597704</c:v>
                </c:pt>
                <c:pt idx="130">
                  <c:v>-0.0184499273163</c:v>
                </c:pt>
                <c:pt idx="131">
                  <c:v>-0.140525126051</c:v>
                </c:pt>
                <c:pt idx="132">
                  <c:v>-0.00800859017149</c:v>
                </c:pt>
                <c:pt idx="133">
                  <c:v>0.0434750707531</c:v>
                </c:pt>
                <c:pt idx="134">
                  <c:v>-0.0250409597574</c:v>
                </c:pt>
                <c:pt idx="135">
                  <c:v>0.024151487111</c:v>
                </c:pt>
                <c:pt idx="136">
                  <c:v>-0.0725699039676</c:v>
                </c:pt>
                <c:pt idx="137">
                  <c:v>-0.0612290048223</c:v>
                </c:pt>
                <c:pt idx="138">
                  <c:v>-0.0212044989215</c:v>
                </c:pt>
                <c:pt idx="139">
                  <c:v>0.00493480795219</c:v>
                </c:pt>
                <c:pt idx="140">
                  <c:v>-0.0138789157448</c:v>
                </c:pt>
                <c:pt idx="141">
                  <c:v>0.0202845243121</c:v>
                </c:pt>
                <c:pt idx="142">
                  <c:v>-0.0443989406727</c:v>
                </c:pt>
                <c:pt idx="143">
                  <c:v>0.00971822030238</c:v>
                </c:pt>
                <c:pt idx="144">
                  <c:v>-0.049814701855</c:v>
                </c:pt>
                <c:pt idx="145">
                  <c:v>0.0073789787733</c:v>
                </c:pt>
                <c:pt idx="146">
                  <c:v>0.0187330868286</c:v>
                </c:pt>
                <c:pt idx="147">
                  <c:v>0.022863539036</c:v>
                </c:pt>
                <c:pt idx="148">
                  <c:v>0.0125189157457</c:v>
                </c:pt>
                <c:pt idx="149">
                  <c:v>0.127258843531</c:v>
                </c:pt>
                <c:pt idx="150">
                  <c:v>0.0205841779836</c:v>
                </c:pt>
                <c:pt idx="151">
                  <c:v>0.00170897642369</c:v>
                </c:pt>
                <c:pt idx="152">
                  <c:v>0.0124480198169</c:v>
                </c:pt>
                <c:pt idx="153">
                  <c:v>-0.0269493612466</c:v>
                </c:pt>
                <c:pt idx="154">
                  <c:v>-0.0214817573557</c:v>
                </c:pt>
                <c:pt idx="155">
                  <c:v>-0.00168184297106</c:v>
                </c:pt>
                <c:pt idx="156">
                  <c:v>-0.0366141032439</c:v>
                </c:pt>
                <c:pt idx="157">
                  <c:v>-0.014472372482</c:v>
                </c:pt>
                <c:pt idx="158">
                  <c:v>0.0134557060984</c:v>
                </c:pt>
                <c:pt idx="159">
                  <c:v>0.0059044093528</c:v>
                </c:pt>
                <c:pt idx="160">
                  <c:v>0.0152734432758</c:v>
                </c:pt>
                <c:pt idx="161">
                  <c:v>-0.0142515211265</c:v>
                </c:pt>
                <c:pt idx="162">
                  <c:v>0.00712126551074</c:v>
                </c:pt>
                <c:pt idx="163">
                  <c:v>-0.015716295776</c:v>
                </c:pt>
                <c:pt idx="164">
                  <c:v>0.0116794062927</c:v>
                </c:pt>
                <c:pt idx="165">
                  <c:v>0.0634836770511</c:v>
                </c:pt>
                <c:pt idx="166">
                  <c:v>0.0103655031141</c:v>
                </c:pt>
                <c:pt idx="167">
                  <c:v>0.00212266497684</c:v>
                </c:pt>
                <c:pt idx="168">
                  <c:v>-0.06282804776</c:v>
                </c:pt>
                <c:pt idx="169">
                  <c:v>-0.0367735386577</c:v>
                </c:pt>
                <c:pt idx="170">
                  <c:v>-0.0241341375901</c:v>
                </c:pt>
                <c:pt idx="171">
                  <c:v>-0.00127891234003</c:v>
                </c:pt>
                <c:pt idx="172">
                  <c:v>0.0208864599107</c:v>
                </c:pt>
                <c:pt idx="173">
                  <c:v>0.0209022655872</c:v>
                </c:pt>
                <c:pt idx="174">
                  <c:v>0.0311069072363</c:v>
                </c:pt>
                <c:pt idx="175">
                  <c:v>-0.0659031911626</c:v>
                </c:pt>
                <c:pt idx="176">
                  <c:v>0.036245402681</c:v>
                </c:pt>
                <c:pt idx="177">
                  <c:v>0.0408594779073</c:v>
                </c:pt>
                <c:pt idx="178">
                  <c:v>0.798387561678</c:v>
                </c:pt>
                <c:pt idx="179">
                  <c:v>0.220552758501</c:v>
                </c:pt>
                <c:pt idx="180">
                  <c:v>-0.0344284260897</c:v>
                </c:pt>
                <c:pt idx="181">
                  <c:v>0.158893105927</c:v>
                </c:pt>
                <c:pt idx="182">
                  <c:v>-0.0911116400395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0601656"/>
        <c:axId val="-2110598680"/>
      </c:lineChart>
      <c:catAx>
        <c:axId val="-2110601656"/>
        <c:scaling>
          <c:orientation val="minMax"/>
        </c:scaling>
        <c:delete val="0"/>
        <c:axPos val="b"/>
        <c:majorTickMark val="out"/>
        <c:minorTickMark val="none"/>
        <c:tickLblPos val="nextTo"/>
        <c:crossAx val="-2110598680"/>
        <c:crosses val="autoZero"/>
        <c:auto val="1"/>
        <c:lblAlgn val="ctr"/>
        <c:lblOffset val="100"/>
        <c:noMultiLvlLbl val="0"/>
      </c:catAx>
      <c:valAx>
        <c:axId val="-2110598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10601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558800</xdr:colOff>
      <xdr:row>36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1"/>
  <sheetViews>
    <sheetView workbookViewId="0">
      <selection activeCell="E13" sqref="E13"/>
    </sheetView>
  </sheetViews>
  <sheetFormatPr baseColWidth="10" defaultRowHeight="15" x14ac:dyDescent="0"/>
  <sheetData>
    <row r="1" spans="1:15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  <c r="J1" t="s">
        <v>22</v>
      </c>
      <c r="K1" t="s">
        <v>23</v>
      </c>
      <c r="L1" t="s">
        <v>24</v>
      </c>
      <c r="M1" t="s">
        <v>25</v>
      </c>
      <c r="N1" t="s">
        <v>50</v>
      </c>
      <c r="O1" t="s">
        <v>224</v>
      </c>
    </row>
    <row r="2" spans="1:15">
      <c r="A2">
        <v>2.42</v>
      </c>
      <c r="B2">
        <v>2.11</v>
      </c>
      <c r="C2">
        <v>-0.19822547320700001</v>
      </c>
      <c r="D2">
        <v>-5.4303768994899997</v>
      </c>
      <c r="E2">
        <v>8.5035650251400002E-2</v>
      </c>
      <c r="F2">
        <v>-7.2630975097499997</v>
      </c>
      <c r="G2">
        <v>0.15889310592700001</v>
      </c>
      <c r="H2">
        <v>0.78419358299599995</v>
      </c>
      <c r="I2">
        <v>139200</v>
      </c>
      <c r="J2">
        <v>2.2000000000000002</v>
      </c>
      <c r="K2">
        <v>-9.0909090909099994</v>
      </c>
      <c r="L2">
        <v>-2.2565757852399999</v>
      </c>
      <c r="M2">
        <v>6.8343333056700004</v>
      </c>
      <c r="N2">
        <v>2.2000000000000002</v>
      </c>
      <c r="O2">
        <f>IF((N2-J2)/J2*100&gt;=1.5,1,0)</f>
        <v>0</v>
      </c>
    </row>
    <row r="3" spans="1:15">
      <c r="A3">
        <v>2.64</v>
      </c>
      <c r="B3">
        <v>2.67</v>
      </c>
      <c r="C3">
        <v>3.3829205947799999E-2</v>
      </c>
      <c r="D3">
        <v>0.302445289384</v>
      </c>
      <c r="E3">
        <v>-3.8319956090499999E-2</v>
      </c>
      <c r="F3">
        <v>0.262688679521</v>
      </c>
      <c r="G3">
        <v>-7.2569903967600005E-2</v>
      </c>
      <c r="H3">
        <v>-2.9032246181100001E-2</v>
      </c>
      <c r="I3">
        <v>1810</v>
      </c>
      <c r="J3">
        <v>2.67</v>
      </c>
      <c r="K3">
        <v>1.13636363636</v>
      </c>
      <c r="L3">
        <v>-1.2033270495599999</v>
      </c>
      <c r="M3">
        <v>-2.33969068592</v>
      </c>
      <c r="N3">
        <v>2.67</v>
      </c>
      <c r="O3">
        <f t="shared" ref="O3:O66" si="0">IF((N3-J3)/J3*100&gt;=1.5,1,0)</f>
        <v>0</v>
      </c>
    </row>
    <row r="4" spans="1:15">
      <c r="A4">
        <v>144.81</v>
      </c>
      <c r="B4">
        <v>146.755</v>
      </c>
      <c r="C4">
        <v>2.509316583E-2</v>
      </c>
      <c r="D4">
        <v>-0.40674616073300002</v>
      </c>
      <c r="E4">
        <v>0.102732595757</v>
      </c>
      <c r="F4">
        <v>-1.7142264192200001</v>
      </c>
      <c r="G4">
        <v>3.6245402681000002E-2</v>
      </c>
      <c r="H4">
        <v>-0.41979575853700002</v>
      </c>
      <c r="I4">
        <v>38065</v>
      </c>
      <c r="J4">
        <v>145.88800000000001</v>
      </c>
      <c r="K4">
        <v>0.74442372764300002</v>
      </c>
      <c r="L4">
        <v>1.0996926230299999</v>
      </c>
      <c r="M4">
        <v>0.35526889538500001</v>
      </c>
      <c r="N4">
        <v>148.71</v>
      </c>
      <c r="O4">
        <f t="shared" si="0"/>
        <v>1</v>
      </c>
    </row>
    <row r="5" spans="1:15">
      <c r="A5">
        <v>5.66</v>
      </c>
      <c r="B5">
        <v>5.84</v>
      </c>
      <c r="C5">
        <v>0.23025757212100001</v>
      </c>
      <c r="D5">
        <v>2.76406703916</v>
      </c>
      <c r="E5">
        <v>-4.1145064111299999E-2</v>
      </c>
      <c r="F5">
        <v>1.2890380350099999</v>
      </c>
      <c r="G5">
        <v>-0.211846959389</v>
      </c>
      <c r="H5">
        <v>-2.7339205258599999</v>
      </c>
      <c r="I5">
        <v>6264</v>
      </c>
      <c r="J5">
        <v>6.1191000000000004</v>
      </c>
      <c r="K5">
        <v>8.1113074204900002</v>
      </c>
      <c r="L5">
        <v>-0.40971745200499998</v>
      </c>
      <c r="M5">
        <v>-8.5210248725</v>
      </c>
      <c r="N5">
        <v>6.0590000000000002</v>
      </c>
      <c r="O5">
        <f t="shared" si="0"/>
        <v>0</v>
      </c>
    </row>
    <row r="6" spans="1:15">
      <c r="A6">
        <v>61.22</v>
      </c>
      <c r="B6">
        <v>61.68</v>
      </c>
      <c r="C6">
        <v>4.4334618140800003E-2</v>
      </c>
      <c r="D6">
        <v>-0.41974838235400003</v>
      </c>
      <c r="E6">
        <v>9.9369377750100005E-2</v>
      </c>
      <c r="F6">
        <v>-0.51346248913299997</v>
      </c>
      <c r="G6">
        <v>4.0859477907299997E-2</v>
      </c>
      <c r="H6">
        <v>0.20418829813600001</v>
      </c>
      <c r="I6">
        <v>52051</v>
      </c>
      <c r="J6">
        <v>61.63</v>
      </c>
      <c r="K6">
        <v>0.66971577915699998</v>
      </c>
      <c r="L6">
        <v>1.7861175553499999</v>
      </c>
      <c r="M6">
        <v>1.11640177619</v>
      </c>
      <c r="N6">
        <v>62.221699999999998</v>
      </c>
      <c r="O6">
        <f t="shared" si="0"/>
        <v>0</v>
      </c>
    </row>
    <row r="7" spans="1:15">
      <c r="A7">
        <v>23.52</v>
      </c>
      <c r="B7">
        <v>22</v>
      </c>
      <c r="C7">
        <v>-3.9183021999100003E-2</v>
      </c>
      <c r="D7">
        <v>1.0863875288</v>
      </c>
      <c r="E7">
        <v>1.32458902141E-2</v>
      </c>
      <c r="F7">
        <v>0.53275551396999998</v>
      </c>
      <c r="G7">
        <v>7.7897178079699994E-2</v>
      </c>
      <c r="H7">
        <v>-1.0917902445000001</v>
      </c>
      <c r="I7">
        <v>98223</v>
      </c>
      <c r="J7">
        <v>23.18</v>
      </c>
      <c r="K7">
        <v>-1.4455782312900001</v>
      </c>
      <c r="L7">
        <v>-0.93520786588500004</v>
      </c>
      <c r="M7">
        <v>0.51037036540799996</v>
      </c>
      <c r="N7">
        <v>22.335000000000001</v>
      </c>
      <c r="O7">
        <f t="shared" si="0"/>
        <v>0</v>
      </c>
    </row>
    <row r="8" spans="1:15">
      <c r="A8">
        <v>8.15</v>
      </c>
      <c r="B8">
        <v>8.0310000000000006</v>
      </c>
      <c r="C8">
        <v>0</v>
      </c>
      <c r="D8">
        <v>0</v>
      </c>
      <c r="E8">
        <v>0</v>
      </c>
      <c r="G8">
        <v>0</v>
      </c>
      <c r="I8">
        <v>150</v>
      </c>
      <c r="J8">
        <v>8.15</v>
      </c>
      <c r="K8">
        <v>0</v>
      </c>
      <c r="L8">
        <v>0</v>
      </c>
      <c r="M8">
        <v>0</v>
      </c>
      <c r="N8">
        <v>8.0310000000000006</v>
      </c>
      <c r="O8">
        <f t="shared" si="0"/>
        <v>0</v>
      </c>
    </row>
    <row r="9" spans="1:15">
      <c r="A9">
        <v>22</v>
      </c>
      <c r="B9">
        <v>21.2</v>
      </c>
      <c r="C9">
        <v>-8.1730708252500006E-2</v>
      </c>
      <c r="D9">
        <v>-3.4881730046600001</v>
      </c>
      <c r="E9">
        <v>-7.0113962229500001E-3</v>
      </c>
      <c r="F9">
        <v>-2.4054200644299999</v>
      </c>
      <c r="G9">
        <v>-3.4428426089700002E-2</v>
      </c>
      <c r="H9">
        <v>3.3436805059900001</v>
      </c>
      <c r="I9">
        <v>1000</v>
      </c>
      <c r="J9">
        <v>20.700099999999999</v>
      </c>
      <c r="K9">
        <v>-5.9086363636400003</v>
      </c>
      <c r="L9">
        <v>-2.22575503897</v>
      </c>
      <c r="M9">
        <v>3.6828813246599998</v>
      </c>
      <c r="N9">
        <v>21.3</v>
      </c>
      <c r="O9">
        <f t="shared" si="0"/>
        <v>1</v>
      </c>
    </row>
    <row r="10" spans="1:15">
      <c r="A10">
        <v>11.18</v>
      </c>
      <c r="B10">
        <v>11.37</v>
      </c>
      <c r="C10">
        <v>4.07764709318E-2</v>
      </c>
      <c r="D10">
        <v>0.53961745318200005</v>
      </c>
      <c r="E10">
        <v>6.49550600284E-2</v>
      </c>
      <c r="F10">
        <v>0.43136937923599999</v>
      </c>
      <c r="G10">
        <v>3.9372045757599998E-2</v>
      </c>
      <c r="H10">
        <v>-0.42829437067300002</v>
      </c>
      <c r="I10">
        <v>224579</v>
      </c>
      <c r="J10">
        <v>11.34</v>
      </c>
      <c r="K10">
        <v>1.43112701252</v>
      </c>
      <c r="L10">
        <v>2.0756718038400002</v>
      </c>
      <c r="M10">
        <v>0.64454479132099995</v>
      </c>
      <c r="N10">
        <v>11.37</v>
      </c>
      <c r="O10">
        <f t="shared" si="0"/>
        <v>0</v>
      </c>
    </row>
    <row r="11" spans="1:15">
      <c r="A11">
        <v>29.78</v>
      </c>
      <c r="B11">
        <v>31.4</v>
      </c>
      <c r="C11">
        <v>0.14294512384700001</v>
      </c>
      <c r="D11">
        <v>0.95661648062799998</v>
      </c>
      <c r="E11">
        <v>0.31137015993200001</v>
      </c>
      <c r="F11">
        <v>-2.1055255758899998</v>
      </c>
      <c r="G11">
        <v>0.21483611373299999</v>
      </c>
      <c r="H11">
        <v>-4.1002011541699996</v>
      </c>
      <c r="I11">
        <v>100</v>
      </c>
      <c r="J11">
        <v>31</v>
      </c>
      <c r="K11">
        <v>4.0967092008100003</v>
      </c>
      <c r="L11">
        <v>7.7374070127900003</v>
      </c>
      <c r="M11">
        <v>3.64069781198</v>
      </c>
      <c r="N11">
        <v>32.630000000000003</v>
      </c>
      <c r="O11">
        <f t="shared" si="0"/>
        <v>1</v>
      </c>
    </row>
    <row r="12" spans="1:15">
      <c r="A12">
        <v>33.4</v>
      </c>
      <c r="B12">
        <v>37.9</v>
      </c>
      <c r="C12">
        <v>0.236535819865</v>
      </c>
      <c r="D12">
        <v>1.88008632852</v>
      </c>
      <c r="E12">
        <v>-0.182900687777</v>
      </c>
      <c r="F12">
        <v>1.1095763790199999</v>
      </c>
      <c r="G12">
        <v>-0.21008088142299999</v>
      </c>
      <c r="H12">
        <v>-4.8366460267600004</v>
      </c>
      <c r="I12">
        <v>400</v>
      </c>
      <c r="J12">
        <v>35.65</v>
      </c>
      <c r="K12">
        <v>6.7365269461099997</v>
      </c>
      <c r="L12">
        <v>-2.8383643360300002</v>
      </c>
      <c r="M12">
        <v>-9.5748912821300003</v>
      </c>
      <c r="N12">
        <v>37.9</v>
      </c>
      <c r="O12">
        <f t="shared" si="0"/>
        <v>1</v>
      </c>
    </row>
    <row r="13" spans="1:15">
      <c r="A13">
        <v>40.229999999999997</v>
      </c>
      <c r="B13">
        <v>41.01</v>
      </c>
      <c r="C13">
        <v>0.115915090124</v>
      </c>
      <c r="D13">
        <v>0.24087787276200001</v>
      </c>
      <c r="E13">
        <v>7.2826207732300002E-2</v>
      </c>
      <c r="F13">
        <v>-0.51114745737099998</v>
      </c>
      <c r="G13">
        <v>-4.4398940672699998E-2</v>
      </c>
      <c r="H13">
        <v>-0.72247594966799999</v>
      </c>
      <c r="I13">
        <v>900</v>
      </c>
      <c r="J13">
        <v>41.48</v>
      </c>
      <c r="K13">
        <v>3.1071339796199999</v>
      </c>
      <c r="L13">
        <v>1.89317227316</v>
      </c>
      <c r="M13">
        <v>-1.2139617064599999</v>
      </c>
      <c r="N13">
        <v>41.3</v>
      </c>
      <c r="O13">
        <f t="shared" si="0"/>
        <v>0</v>
      </c>
    </row>
    <row r="14" spans="1:15">
      <c r="A14">
        <v>36.729999999999997</v>
      </c>
      <c r="B14">
        <v>37.35</v>
      </c>
      <c r="C14">
        <v>3.7079534861599997E-2</v>
      </c>
      <c r="D14">
        <v>0.79753060778999996</v>
      </c>
      <c r="E14">
        <v>2.4061096619000001E-2</v>
      </c>
      <c r="F14">
        <v>0.96643500681100003</v>
      </c>
      <c r="G14">
        <v>1.24315742599E-2</v>
      </c>
      <c r="H14">
        <v>-0.36987407120999999</v>
      </c>
      <c r="I14">
        <v>80870</v>
      </c>
      <c r="J14">
        <v>37.200000000000003</v>
      </c>
      <c r="K14">
        <v>1.2796079498999999</v>
      </c>
      <c r="L14">
        <v>1.25888724083</v>
      </c>
      <c r="M14">
        <v>-2.07207090772E-2</v>
      </c>
      <c r="N14">
        <v>37.61</v>
      </c>
      <c r="O14">
        <f t="shared" si="0"/>
        <v>0</v>
      </c>
    </row>
    <row r="15" spans="1:15">
      <c r="A15">
        <v>31.25</v>
      </c>
      <c r="B15">
        <v>31.2</v>
      </c>
      <c r="C15">
        <v>1.8701807351799999E-3</v>
      </c>
      <c r="D15">
        <v>0.19150585451400001</v>
      </c>
      <c r="E15">
        <v>1.0503813543E-2</v>
      </c>
      <c r="F15">
        <v>-0.18752753413699999</v>
      </c>
      <c r="G15">
        <v>1.8733086828600001E-2</v>
      </c>
      <c r="H15">
        <v>-0.59223582482299997</v>
      </c>
      <c r="I15">
        <v>400</v>
      </c>
      <c r="J15">
        <v>31.25</v>
      </c>
      <c r="K15">
        <v>0</v>
      </c>
      <c r="L15">
        <v>0.27919062832800001</v>
      </c>
      <c r="M15">
        <v>0.27919062832800001</v>
      </c>
      <c r="N15">
        <v>31.3</v>
      </c>
      <c r="O15">
        <f t="shared" si="0"/>
        <v>0</v>
      </c>
    </row>
    <row r="16" spans="1:15">
      <c r="A16">
        <v>6.25</v>
      </c>
      <c r="B16">
        <v>6.45</v>
      </c>
      <c r="C16">
        <v>-5.96016119747E-2</v>
      </c>
      <c r="D16">
        <v>2.9252393782400001</v>
      </c>
      <c r="E16">
        <v>0.215855553009</v>
      </c>
      <c r="F16">
        <v>0.30951445252400001</v>
      </c>
      <c r="G16">
        <v>0.287504280572</v>
      </c>
      <c r="H16">
        <v>-2.8490722885999999</v>
      </c>
      <c r="I16">
        <v>200</v>
      </c>
      <c r="J16">
        <v>6.25</v>
      </c>
      <c r="K16">
        <v>0</v>
      </c>
      <c r="L16">
        <v>5.3389847077899999</v>
      </c>
      <c r="M16">
        <v>5.3389847077899999</v>
      </c>
      <c r="N16">
        <v>7</v>
      </c>
      <c r="O16">
        <f t="shared" si="0"/>
        <v>1</v>
      </c>
    </row>
    <row r="17" spans="1:15">
      <c r="A17">
        <v>8.8000000000000007</v>
      </c>
      <c r="B17">
        <v>9.5500000000000007</v>
      </c>
      <c r="C17">
        <v>0.116664311136</v>
      </c>
      <c r="D17">
        <v>1.0129309576600001</v>
      </c>
      <c r="E17">
        <v>-1.6137299254399998E-2</v>
      </c>
      <c r="F17">
        <v>2.29481602166</v>
      </c>
      <c r="G17">
        <v>-9.5154064824900006E-2</v>
      </c>
      <c r="H17">
        <v>0.455325754069</v>
      </c>
      <c r="I17">
        <v>400</v>
      </c>
      <c r="J17">
        <v>9.1999999999999993</v>
      </c>
      <c r="K17">
        <v>4.5454545454500002</v>
      </c>
      <c r="L17">
        <v>1.7913585185900001</v>
      </c>
      <c r="M17">
        <v>-2.7540960268600001</v>
      </c>
      <c r="N17">
        <v>9.4749999999999996</v>
      </c>
      <c r="O17">
        <f t="shared" si="0"/>
        <v>1</v>
      </c>
    </row>
    <row r="18" spans="1:15">
      <c r="A18">
        <v>34.630000000000003</v>
      </c>
      <c r="B18">
        <v>34.659999999999997</v>
      </c>
      <c r="C18">
        <v>-6.3565782329799994E-2</v>
      </c>
      <c r="D18">
        <v>0.69805824938500005</v>
      </c>
      <c r="E18">
        <v>5.6592624926399999E-2</v>
      </c>
      <c r="F18">
        <v>1.9572727963900001</v>
      </c>
      <c r="G18">
        <v>3.9212827406800002E-2</v>
      </c>
      <c r="H18">
        <v>3.0429280400000001</v>
      </c>
      <c r="I18">
        <v>3429</v>
      </c>
      <c r="J18">
        <v>34.799999999999997</v>
      </c>
      <c r="K18">
        <v>0.49090384060100001</v>
      </c>
      <c r="L18">
        <v>4.1035571105499997</v>
      </c>
      <c r="M18">
        <v>3.61265326995</v>
      </c>
      <c r="N18">
        <v>34.78</v>
      </c>
      <c r="O18">
        <f t="shared" si="0"/>
        <v>0</v>
      </c>
    </row>
    <row r="19" spans="1:15">
      <c r="A19">
        <v>3.35</v>
      </c>
      <c r="B19">
        <v>3.57</v>
      </c>
      <c r="C19">
        <v>8.0324765407899998E-2</v>
      </c>
      <c r="D19">
        <v>0.80321790003399995</v>
      </c>
      <c r="E19">
        <v>6.2079198970599998E-2</v>
      </c>
      <c r="F19">
        <v>0.45291569864499998</v>
      </c>
      <c r="G19">
        <v>-2.16445769717E-2</v>
      </c>
      <c r="H19">
        <v>-0.25338290542199998</v>
      </c>
      <c r="I19">
        <v>19000</v>
      </c>
      <c r="J19">
        <v>3.45</v>
      </c>
      <c r="K19">
        <v>2.9850746268699999</v>
      </c>
      <c r="L19">
        <v>2.2222315233900001</v>
      </c>
      <c r="M19">
        <v>-0.76284310347999995</v>
      </c>
      <c r="N19">
        <v>3.45</v>
      </c>
      <c r="O19">
        <f t="shared" si="0"/>
        <v>0</v>
      </c>
    </row>
    <row r="20" spans="1:15">
      <c r="A20">
        <v>35.4</v>
      </c>
      <c r="B20">
        <v>35.799999999999997</v>
      </c>
      <c r="C20">
        <v>-1.9398740885100001E-2</v>
      </c>
      <c r="D20">
        <v>1.67249728533</v>
      </c>
      <c r="E20">
        <v>3.3656931613300002E-2</v>
      </c>
      <c r="F20">
        <v>2.1886053785700001</v>
      </c>
      <c r="G20">
        <v>8.5160287027299997E-2</v>
      </c>
      <c r="H20">
        <v>-0.123605932803</v>
      </c>
      <c r="I20">
        <v>300</v>
      </c>
      <c r="J20">
        <v>35.75</v>
      </c>
      <c r="K20">
        <v>0.98870056497199998</v>
      </c>
      <c r="L20">
        <v>2.6985692315500001</v>
      </c>
      <c r="M20">
        <v>1.70986866658</v>
      </c>
      <c r="N20">
        <v>35.9</v>
      </c>
      <c r="O20">
        <f t="shared" si="0"/>
        <v>0</v>
      </c>
    </row>
    <row r="21" spans="1:15">
      <c r="A21">
        <v>40.159999999999997</v>
      </c>
      <c r="B21">
        <v>41.45</v>
      </c>
      <c r="C21">
        <v>5.3101273990800002E-2</v>
      </c>
      <c r="D21">
        <v>0.56816171088599998</v>
      </c>
      <c r="E21">
        <v>4.9866873092800003E-2</v>
      </c>
      <c r="F21">
        <v>0.32602590128699999</v>
      </c>
      <c r="G21">
        <v>5.7563985359E-3</v>
      </c>
      <c r="H21">
        <v>-0.43007847494000001</v>
      </c>
      <c r="I21">
        <v>1402</v>
      </c>
      <c r="J21">
        <v>40.99</v>
      </c>
      <c r="K21">
        <v>2.06673306773</v>
      </c>
      <c r="L21">
        <v>1.9494072543500001</v>
      </c>
      <c r="M21">
        <v>-0.117325813379</v>
      </c>
      <c r="N21">
        <v>41.95</v>
      </c>
      <c r="O21">
        <f t="shared" si="0"/>
        <v>1</v>
      </c>
    </row>
    <row r="22" spans="1:15">
      <c r="A22">
        <v>3.84</v>
      </c>
      <c r="B22">
        <v>3.94</v>
      </c>
      <c r="C22">
        <v>1.21105760969E-2</v>
      </c>
      <c r="D22">
        <v>0.68822718975599995</v>
      </c>
      <c r="E22">
        <v>-2.20496561654E-2</v>
      </c>
      <c r="F22">
        <v>1.2779695561</v>
      </c>
      <c r="G22">
        <v>-1.4479510302899999E-2</v>
      </c>
      <c r="H22">
        <v>0.17172296182899999</v>
      </c>
      <c r="I22">
        <v>4952</v>
      </c>
      <c r="J22">
        <v>3.8650000000000002</v>
      </c>
      <c r="K22">
        <v>0.65104166666700003</v>
      </c>
      <c r="L22">
        <v>0.23172249214099999</v>
      </c>
      <c r="M22">
        <v>-0.419319174525</v>
      </c>
      <c r="N22">
        <v>3.99</v>
      </c>
      <c r="O22">
        <f t="shared" si="0"/>
        <v>1</v>
      </c>
    </row>
    <row r="23" spans="1:15">
      <c r="A23">
        <v>30.44</v>
      </c>
      <c r="B23">
        <v>30.54</v>
      </c>
      <c r="C23">
        <v>3.1715219787200002E-2</v>
      </c>
      <c r="D23">
        <v>0.46229891695999997</v>
      </c>
      <c r="E23">
        <v>1.5201005156400001E-2</v>
      </c>
      <c r="F23">
        <v>0.92803384043899995</v>
      </c>
      <c r="G23">
        <v>4.2096195526499999E-3</v>
      </c>
      <c r="H23">
        <v>2.97634584626E-2</v>
      </c>
      <c r="I23">
        <v>4096</v>
      </c>
      <c r="J23">
        <v>30.84</v>
      </c>
      <c r="K23">
        <v>1.3140604467799999</v>
      </c>
      <c r="L23">
        <v>1.1916416762699999</v>
      </c>
      <c r="M23">
        <v>-0.12241877051199999</v>
      </c>
      <c r="N23">
        <v>30.824999999999999</v>
      </c>
      <c r="O23">
        <f t="shared" si="0"/>
        <v>0</v>
      </c>
    </row>
    <row r="24" spans="1:15">
      <c r="A24">
        <v>10.52</v>
      </c>
      <c r="B24">
        <v>12.9</v>
      </c>
      <c r="C24">
        <v>0.24054447152700001</v>
      </c>
      <c r="D24">
        <v>3.54744748868</v>
      </c>
      <c r="E24">
        <v>-6.2427253120500001E-2</v>
      </c>
      <c r="F24">
        <v>1.88675385736</v>
      </c>
      <c r="G24">
        <v>-0.33270163593699997</v>
      </c>
      <c r="H24">
        <v>-1.0144960648000001</v>
      </c>
      <c r="I24">
        <v>2980</v>
      </c>
      <c r="J24">
        <v>11.96</v>
      </c>
      <c r="K24">
        <v>13.6882129278</v>
      </c>
      <c r="L24">
        <v>1.0451077101899999</v>
      </c>
      <c r="M24">
        <v>-12.643105217600001</v>
      </c>
      <c r="N24">
        <v>13.35</v>
      </c>
      <c r="O24">
        <f t="shared" si="0"/>
        <v>1</v>
      </c>
    </row>
    <row r="25" spans="1:15">
      <c r="A25">
        <v>17.3</v>
      </c>
      <c r="B25">
        <v>17.649999999999999</v>
      </c>
      <c r="C25">
        <v>4.6427579093599999E-2</v>
      </c>
      <c r="D25">
        <v>0.38320636207499997</v>
      </c>
      <c r="E25">
        <v>3.8393768674899999E-2</v>
      </c>
      <c r="F25">
        <v>0.81082652272099998</v>
      </c>
      <c r="G25">
        <v>4.3475070753099997E-2</v>
      </c>
      <c r="H25">
        <v>-0.71867963920599998</v>
      </c>
      <c r="I25">
        <v>2600</v>
      </c>
      <c r="J25">
        <v>17.574999999999999</v>
      </c>
      <c r="K25">
        <v>1.5895953757200001</v>
      </c>
      <c r="L25">
        <v>1.4351286644000001</v>
      </c>
      <c r="M25">
        <v>-0.15446671132600001</v>
      </c>
      <c r="N25">
        <v>18.03</v>
      </c>
      <c r="O25">
        <f t="shared" si="0"/>
        <v>1</v>
      </c>
    </row>
    <row r="26" spans="1:15">
      <c r="A26">
        <v>6.5</v>
      </c>
      <c r="B26">
        <v>6</v>
      </c>
      <c r="C26">
        <v>-0.13159057071999999</v>
      </c>
      <c r="D26">
        <v>0.287158808933</v>
      </c>
      <c r="E26">
        <v>-0.194989951568</v>
      </c>
      <c r="F26">
        <v>7.0118160244399999</v>
      </c>
      <c r="G26">
        <v>-6.1229004822300002E-2</v>
      </c>
      <c r="H26">
        <v>6.6820645451500003</v>
      </c>
      <c r="I26">
        <v>9300</v>
      </c>
      <c r="J26">
        <v>6.35</v>
      </c>
      <c r="K26">
        <v>-2.30769230769</v>
      </c>
      <c r="L26">
        <v>1.20287568051</v>
      </c>
      <c r="M26">
        <v>3.5105679882</v>
      </c>
      <c r="N26">
        <v>6.3250000000000002</v>
      </c>
      <c r="O26">
        <f t="shared" si="0"/>
        <v>0</v>
      </c>
    </row>
    <row r="27" spans="1:15">
      <c r="A27">
        <v>39.299999999999997</v>
      </c>
      <c r="B27">
        <v>39.85</v>
      </c>
      <c r="C27">
        <v>1.7866174984600001E-2</v>
      </c>
      <c r="D27">
        <v>1.75219215837</v>
      </c>
      <c r="E27">
        <v>3.4897699472700001E-2</v>
      </c>
      <c r="F27">
        <v>3.2176736162999999</v>
      </c>
      <c r="G27">
        <v>4.6014745291399997E-2</v>
      </c>
      <c r="H27">
        <v>0.86126358454999996</v>
      </c>
      <c r="I27">
        <v>7295</v>
      </c>
      <c r="J27">
        <v>40.25</v>
      </c>
      <c r="K27">
        <v>2.4173027989799998</v>
      </c>
      <c r="L27">
        <v>3.7234675022000001</v>
      </c>
      <c r="M27">
        <v>1.3061647032199999</v>
      </c>
      <c r="N27">
        <v>40.524999999999999</v>
      </c>
      <c r="O27">
        <f t="shared" si="0"/>
        <v>0</v>
      </c>
    </row>
    <row r="28" spans="1:15">
      <c r="A28">
        <v>13.5</v>
      </c>
      <c r="B28">
        <v>13.65</v>
      </c>
      <c r="C28">
        <v>-2.9233309996899999E-2</v>
      </c>
      <c r="D28">
        <v>1.1663744632099999</v>
      </c>
      <c r="E28">
        <v>1.55475648905E-3</v>
      </c>
      <c r="F28">
        <v>-7.4077142179200001E-2</v>
      </c>
      <c r="G28">
        <v>3.6772625040300003E-2</v>
      </c>
      <c r="H28">
        <v>-1.3604327618700001</v>
      </c>
      <c r="I28">
        <v>700</v>
      </c>
      <c r="J28">
        <v>13.5</v>
      </c>
      <c r="K28">
        <v>0</v>
      </c>
      <c r="L28">
        <v>-0.44935873364200002</v>
      </c>
      <c r="M28">
        <v>-0.44935873364200002</v>
      </c>
      <c r="N28">
        <v>13.45</v>
      </c>
      <c r="O28">
        <f t="shared" si="0"/>
        <v>0</v>
      </c>
    </row>
    <row r="29" spans="1:15">
      <c r="A29">
        <v>28.19</v>
      </c>
      <c r="B29">
        <v>28.63</v>
      </c>
      <c r="C29">
        <v>1.41779452057E-2</v>
      </c>
      <c r="D29">
        <v>2.0229913714699999</v>
      </c>
      <c r="E29">
        <v>1.83936337943E-2</v>
      </c>
      <c r="F29">
        <v>0.40399382962899999</v>
      </c>
      <c r="G29">
        <v>2.5780291124200001E-2</v>
      </c>
      <c r="H29">
        <v>-2.0672699509300001</v>
      </c>
      <c r="I29">
        <v>3400</v>
      </c>
      <c r="J29">
        <v>28.93</v>
      </c>
      <c r="K29">
        <v>2.6250443419699998</v>
      </c>
      <c r="L29">
        <v>0.81171170046600005</v>
      </c>
      <c r="M29">
        <v>-1.8133326415</v>
      </c>
      <c r="N29">
        <v>29.12</v>
      </c>
      <c r="O29">
        <f t="shared" si="0"/>
        <v>0</v>
      </c>
    </row>
    <row r="30" spans="1:15">
      <c r="A30">
        <v>21.12</v>
      </c>
      <c r="B30">
        <v>21.59</v>
      </c>
      <c r="C30">
        <v>4.9255947105699999E-2</v>
      </c>
      <c r="D30">
        <v>1.1613497365900001</v>
      </c>
      <c r="E30">
        <v>0.153121030293</v>
      </c>
      <c r="F30">
        <v>0.673868419464</v>
      </c>
      <c r="G30">
        <v>0.11611386003599999</v>
      </c>
      <c r="H30">
        <v>-0.74150691538799995</v>
      </c>
      <c r="I30">
        <v>1100</v>
      </c>
      <c r="J30">
        <v>21.58</v>
      </c>
      <c r="K30">
        <v>2.1780303030299999</v>
      </c>
      <c r="L30">
        <v>4.3698974485599997</v>
      </c>
      <c r="M30">
        <v>2.1918671455299998</v>
      </c>
      <c r="N30">
        <v>21.795000000000002</v>
      </c>
      <c r="O30">
        <f t="shared" si="0"/>
        <v>0</v>
      </c>
    </row>
    <row r="31" spans="1:15">
      <c r="A31">
        <v>13.93</v>
      </c>
      <c r="B31">
        <v>13.78</v>
      </c>
      <c r="C31">
        <v>-4.7822256772100001E-3</v>
      </c>
      <c r="D31">
        <v>3.3765528750800002E-2</v>
      </c>
      <c r="E31">
        <v>-2.9474084084499998E-2</v>
      </c>
      <c r="F31">
        <v>0.39836751357299999</v>
      </c>
      <c r="G31">
        <v>-2.1481757355700001E-2</v>
      </c>
      <c r="H31">
        <v>0.297264182032</v>
      </c>
      <c r="I31">
        <v>5600</v>
      </c>
      <c r="J31">
        <v>13.904999999999999</v>
      </c>
      <c r="K31">
        <v>-0.179468772434</v>
      </c>
      <c r="L31">
        <v>-0.55569168608499997</v>
      </c>
      <c r="M31">
        <v>-0.376222913652</v>
      </c>
      <c r="N31">
        <v>13.8</v>
      </c>
      <c r="O31">
        <f t="shared" si="0"/>
        <v>0</v>
      </c>
    </row>
    <row r="32" spans="1:15">
      <c r="A32">
        <v>67.67</v>
      </c>
      <c r="B32">
        <v>68.13</v>
      </c>
      <c r="C32">
        <v>2.7151905843999999E-2</v>
      </c>
      <c r="D32">
        <v>0.616381641162</v>
      </c>
      <c r="E32">
        <v>3.0617686222699999E-2</v>
      </c>
      <c r="F32">
        <v>0.40619996263899999</v>
      </c>
      <c r="G32">
        <v>2.94307039859E-2</v>
      </c>
      <c r="H32">
        <v>-0.75712057420699996</v>
      </c>
      <c r="I32">
        <v>8008</v>
      </c>
      <c r="J32">
        <v>68.284999999999997</v>
      </c>
      <c r="K32">
        <v>0.908822225506</v>
      </c>
      <c r="L32">
        <v>1.09523581608</v>
      </c>
      <c r="M32">
        <v>0.186413590574</v>
      </c>
      <c r="N32">
        <v>67.88</v>
      </c>
      <c r="O32">
        <f t="shared" si="0"/>
        <v>0</v>
      </c>
    </row>
    <row r="33" spans="1:15">
      <c r="A33">
        <v>28.98</v>
      </c>
      <c r="B33">
        <v>29.56</v>
      </c>
      <c r="C33">
        <v>2.6527019653899999E-2</v>
      </c>
      <c r="D33">
        <v>0.40541962849300001</v>
      </c>
      <c r="E33">
        <v>5.7892612068000003E-3</v>
      </c>
      <c r="F33">
        <v>-0.20014354878599999</v>
      </c>
      <c r="G33">
        <v>-1.8449927316300001E-2</v>
      </c>
      <c r="H33">
        <v>-0.65304239407599995</v>
      </c>
      <c r="I33">
        <v>100</v>
      </c>
      <c r="J33">
        <v>29.34</v>
      </c>
      <c r="K33">
        <v>1.24223602484</v>
      </c>
      <c r="L33">
        <v>-0.18145954520599999</v>
      </c>
      <c r="M33">
        <v>-1.42369557005</v>
      </c>
      <c r="N33">
        <v>29.56</v>
      </c>
      <c r="O33">
        <f t="shared" si="0"/>
        <v>0</v>
      </c>
    </row>
    <row r="34" spans="1:15">
      <c r="A34">
        <v>22.43</v>
      </c>
      <c r="B34">
        <v>22.61</v>
      </c>
      <c r="C34">
        <v>8.2391853825899996E-4</v>
      </c>
      <c r="D34">
        <v>0.66938803908300004</v>
      </c>
      <c r="E34">
        <v>0</v>
      </c>
      <c r="G34">
        <v>0</v>
      </c>
      <c r="I34">
        <v>100</v>
      </c>
      <c r="J34">
        <v>22.6</v>
      </c>
      <c r="K34">
        <v>0.75791350869399998</v>
      </c>
      <c r="L34">
        <v>0</v>
      </c>
      <c r="M34">
        <v>-0.75791350869399998</v>
      </c>
      <c r="N34">
        <v>22.6799</v>
      </c>
      <c r="O34">
        <f t="shared" si="0"/>
        <v>0</v>
      </c>
    </row>
    <row r="35" spans="1:15">
      <c r="A35">
        <v>28.61</v>
      </c>
      <c r="B35">
        <v>28.33</v>
      </c>
      <c r="C35">
        <v>-1.00107573223E-2</v>
      </c>
      <c r="D35">
        <v>-0.34472071118199998</v>
      </c>
      <c r="E35">
        <v>3.4437043266900003E-2</v>
      </c>
      <c r="F35">
        <v>-0.69735112536800004</v>
      </c>
      <c r="G35">
        <v>3.11069072363E-2</v>
      </c>
      <c r="H35">
        <v>-7.1657230736799998E-2</v>
      </c>
      <c r="I35">
        <v>600</v>
      </c>
      <c r="J35">
        <v>28.4</v>
      </c>
      <c r="K35">
        <v>-0.73400908773200002</v>
      </c>
      <c r="L35">
        <v>0.110150825265</v>
      </c>
      <c r="M35">
        <v>0.84415991299600002</v>
      </c>
      <c r="N35">
        <v>28.18</v>
      </c>
      <c r="O35">
        <f t="shared" si="0"/>
        <v>0</v>
      </c>
    </row>
    <row r="36" spans="1:15">
      <c r="A36">
        <v>19.079999999999998</v>
      </c>
      <c r="B36">
        <v>19.364999999999998</v>
      </c>
      <c r="C36">
        <v>4.1665184857E-2</v>
      </c>
      <c r="D36">
        <v>1.0686806068500001</v>
      </c>
      <c r="E36">
        <v>5.4539025035499997E-2</v>
      </c>
      <c r="F36">
        <v>0.784695590346</v>
      </c>
      <c r="G36">
        <v>2.1461777335600001E-2</v>
      </c>
      <c r="H36">
        <v>-0.46391586109499999</v>
      </c>
      <c r="I36">
        <v>13558</v>
      </c>
      <c r="J36">
        <v>19.475000000000001</v>
      </c>
      <c r="K36">
        <v>2.0702306079700001</v>
      </c>
      <c r="L36">
        <v>2.0832081845700001</v>
      </c>
      <c r="M36">
        <v>1.2977576600799999E-2</v>
      </c>
      <c r="N36">
        <v>19.36</v>
      </c>
      <c r="O36">
        <f t="shared" si="0"/>
        <v>0</v>
      </c>
    </row>
    <row r="37" spans="1:15">
      <c r="A37">
        <v>47.86</v>
      </c>
      <c r="B37">
        <v>47.75</v>
      </c>
      <c r="C37">
        <v>9.4124116539200005E-3</v>
      </c>
      <c r="D37">
        <v>-8.1324409954099994E-2</v>
      </c>
      <c r="E37">
        <v>2.1324332422299998E-2</v>
      </c>
      <c r="F37">
        <v>-0.49425429411999999</v>
      </c>
      <c r="G37">
        <v>1.03655031141E-2</v>
      </c>
      <c r="H37">
        <v>-0.37983732740600001</v>
      </c>
      <c r="I37">
        <v>2904</v>
      </c>
      <c r="J37">
        <v>47.89</v>
      </c>
      <c r="K37">
        <v>6.2682824905999995E-2</v>
      </c>
      <c r="L37">
        <v>2.7182442158499999E-2</v>
      </c>
      <c r="M37">
        <v>-3.5500382747500003E-2</v>
      </c>
      <c r="N37">
        <v>47.86</v>
      </c>
      <c r="O37">
        <f t="shared" si="0"/>
        <v>0</v>
      </c>
    </row>
    <row r="38" spans="1:15">
      <c r="A38">
        <v>26.9</v>
      </c>
      <c r="B38">
        <v>26.9</v>
      </c>
      <c r="C38">
        <v>5.7058140856000002E-3</v>
      </c>
      <c r="D38">
        <v>0.25891900135700002</v>
      </c>
      <c r="E38">
        <v>2.0287375700600001E-2</v>
      </c>
      <c r="F38">
        <v>0.26503297967299999</v>
      </c>
      <c r="G38">
        <v>2.02845243121E-2</v>
      </c>
      <c r="H38">
        <v>-0.11435166607199999</v>
      </c>
      <c r="I38">
        <v>2100</v>
      </c>
      <c r="J38">
        <v>26.99</v>
      </c>
      <c r="K38">
        <v>0.33457249070599998</v>
      </c>
      <c r="L38">
        <v>0.601646694067</v>
      </c>
      <c r="M38">
        <v>0.26707420336100002</v>
      </c>
      <c r="N38">
        <v>27.015000000000001</v>
      </c>
      <c r="O38">
        <f t="shared" si="0"/>
        <v>0</v>
      </c>
    </row>
    <row r="39" spans="1:15">
      <c r="A39">
        <v>4.3499999999999996</v>
      </c>
      <c r="B39">
        <v>4.3499999999999996</v>
      </c>
      <c r="C39">
        <v>-6.1467492417899998E-2</v>
      </c>
      <c r="D39">
        <v>1.31928027117</v>
      </c>
      <c r="E39">
        <v>2.6032914420400002</v>
      </c>
      <c r="F39">
        <v>-52.0658288407</v>
      </c>
      <c r="G39">
        <v>2.83087764893</v>
      </c>
      <c r="H39">
        <v>-56.845139185500003</v>
      </c>
      <c r="I39">
        <v>100</v>
      </c>
      <c r="J39">
        <v>4.3499999999999996</v>
      </c>
      <c r="K39">
        <v>0</v>
      </c>
      <c r="L39">
        <v>2.6032914420400002</v>
      </c>
      <c r="M39">
        <v>2.6032914420400002</v>
      </c>
      <c r="N39">
        <v>4.3600000000000003</v>
      </c>
      <c r="O39">
        <f t="shared" si="0"/>
        <v>0</v>
      </c>
    </row>
    <row r="40" spans="1:15">
      <c r="A40">
        <v>23.16</v>
      </c>
      <c r="B40">
        <v>22.844999999999999</v>
      </c>
      <c r="C40">
        <v>-1.5503880693999999E-2</v>
      </c>
      <c r="D40">
        <v>0.32636540816499998</v>
      </c>
      <c r="E40">
        <v>9.6808163303899999E-4</v>
      </c>
      <c r="F40">
        <v>-0.22535329758299999</v>
      </c>
      <c r="G40">
        <v>2.4151487111E-2</v>
      </c>
      <c r="H40">
        <v>-0.70905887191399997</v>
      </c>
      <c r="I40">
        <v>200</v>
      </c>
      <c r="J40">
        <v>23.06</v>
      </c>
      <c r="K40">
        <v>-0.43177892918799998</v>
      </c>
      <c r="L40">
        <v>-0.22780743428200001</v>
      </c>
      <c r="M40">
        <v>0.203971494906</v>
      </c>
      <c r="N40">
        <v>23.08</v>
      </c>
      <c r="O40">
        <f t="shared" si="0"/>
        <v>0</v>
      </c>
    </row>
    <row r="41" spans="1:15">
      <c r="A41">
        <v>10.3</v>
      </c>
      <c r="B41">
        <v>10.84</v>
      </c>
      <c r="C41">
        <v>-2.84776131504E-2</v>
      </c>
      <c r="D41">
        <v>1.3009506050199999</v>
      </c>
      <c r="E41">
        <v>-0.102196278365</v>
      </c>
      <c r="F41">
        <v>2.23186020745</v>
      </c>
      <c r="G41">
        <v>-0.19417379497199999</v>
      </c>
      <c r="H41">
        <v>4.6828906962900003</v>
      </c>
      <c r="I41">
        <v>100</v>
      </c>
      <c r="J41">
        <v>10.36</v>
      </c>
      <c r="K41">
        <v>0.582524271845</v>
      </c>
      <c r="L41">
        <v>-0.71882272737999997</v>
      </c>
      <c r="M41">
        <v>-1.30134699922</v>
      </c>
      <c r="N41">
        <v>10.92</v>
      </c>
      <c r="O41">
        <f t="shared" si="0"/>
        <v>1</v>
      </c>
    </row>
    <row r="42" spans="1:15">
      <c r="A42">
        <v>49.36</v>
      </c>
      <c r="B42">
        <v>49.31</v>
      </c>
      <c r="C42">
        <v>-2.4195297298999999E-3</v>
      </c>
      <c r="D42">
        <v>5.0109415416000003E-2</v>
      </c>
      <c r="E42">
        <v>8.4671787249199996E-3</v>
      </c>
      <c r="F42">
        <v>-0.117277523467</v>
      </c>
      <c r="G42">
        <v>1.24480198169E-2</v>
      </c>
      <c r="H42">
        <v>-0.200173790475</v>
      </c>
      <c r="I42">
        <v>6330</v>
      </c>
      <c r="J42">
        <v>49.37</v>
      </c>
      <c r="K42">
        <v>2.0259319286900002E-2</v>
      </c>
      <c r="L42">
        <v>0.16294168878000001</v>
      </c>
      <c r="M42">
        <v>0.14268236949300001</v>
      </c>
      <c r="N42">
        <v>49.274799999999999</v>
      </c>
      <c r="O42">
        <f t="shared" si="0"/>
        <v>0</v>
      </c>
    </row>
    <row r="43" spans="1:15">
      <c r="A43">
        <v>26.36</v>
      </c>
      <c r="B43">
        <v>26.35</v>
      </c>
      <c r="C43" s="2">
        <v>4.5962828361100001E-5</v>
      </c>
      <c r="D43">
        <v>-5.2475035410699998E-2</v>
      </c>
      <c r="E43">
        <v>-1.0240425372400001E-2</v>
      </c>
      <c r="F43">
        <v>0.179693769659</v>
      </c>
      <c r="G43">
        <v>-1.4251521126499999E-2</v>
      </c>
      <c r="H43">
        <v>0.327572721555</v>
      </c>
      <c r="I43">
        <v>100</v>
      </c>
      <c r="J43">
        <v>26.34</v>
      </c>
      <c r="K43">
        <v>-7.5872534142600007E-2</v>
      </c>
      <c r="L43">
        <v>-0.16181149218400001</v>
      </c>
      <c r="M43">
        <v>-8.5938958041300001E-2</v>
      </c>
      <c r="N43">
        <v>26.32</v>
      </c>
      <c r="O43">
        <f t="shared" si="0"/>
        <v>0</v>
      </c>
    </row>
    <row r="44" spans="1:15">
      <c r="A44">
        <v>20.350000000000001</v>
      </c>
      <c r="B44">
        <v>20.88</v>
      </c>
      <c r="C44">
        <v>-8.1395045260999992E-3</v>
      </c>
      <c r="D44">
        <v>1.1533937546999999</v>
      </c>
      <c r="E44">
        <v>-0.445021803642</v>
      </c>
      <c r="F44">
        <v>-1.82048908316</v>
      </c>
      <c r="G44">
        <v>-0.49744246512899998</v>
      </c>
      <c r="H44">
        <v>-1.68451988714</v>
      </c>
      <c r="I44">
        <v>987</v>
      </c>
      <c r="J44">
        <v>20.57</v>
      </c>
      <c r="K44">
        <v>1.08108108108</v>
      </c>
      <c r="L44">
        <v>-12.582152553</v>
      </c>
      <c r="M44">
        <v>-13.663233634099999</v>
      </c>
      <c r="N44">
        <v>20.84</v>
      </c>
      <c r="O44">
        <f t="shared" si="0"/>
        <v>0</v>
      </c>
    </row>
    <row r="45" spans="1:15">
      <c r="A45">
        <v>18.059999999999999</v>
      </c>
      <c r="B45">
        <v>18.170000000000002</v>
      </c>
      <c r="C45">
        <v>3.6781214981999998E-3</v>
      </c>
      <c r="D45">
        <v>2.3576019450399999</v>
      </c>
      <c r="E45">
        <v>-3.4426654932199999E-2</v>
      </c>
      <c r="F45">
        <v>2.2787514825300001</v>
      </c>
      <c r="G45">
        <v>-2.1922697247699998E-3</v>
      </c>
      <c r="H45">
        <v>-0.84008269508099997</v>
      </c>
      <c r="I45">
        <v>3400</v>
      </c>
      <c r="J45">
        <v>18.38</v>
      </c>
      <c r="K45">
        <v>1.77187153931</v>
      </c>
      <c r="L45">
        <v>0.79674913159600003</v>
      </c>
      <c r="M45">
        <v>-0.97512240771799996</v>
      </c>
      <c r="N45">
        <v>18.57</v>
      </c>
      <c r="O45">
        <f t="shared" si="0"/>
        <v>0</v>
      </c>
    </row>
    <row r="46" spans="1:15">
      <c r="A46">
        <v>26.75</v>
      </c>
      <c r="B46">
        <v>25.29</v>
      </c>
      <c r="C46">
        <v>-9.0576087880399996E-3</v>
      </c>
      <c r="D46">
        <v>-6.3674779307299998</v>
      </c>
      <c r="E46">
        <v>-0.13284627893500001</v>
      </c>
      <c r="F46">
        <v>0.10637972057300001</v>
      </c>
      <c r="G46">
        <v>-9.1111640039499994E-2</v>
      </c>
      <c r="H46">
        <v>5.68016690401</v>
      </c>
      <c r="I46">
        <v>100</v>
      </c>
      <c r="J46">
        <v>24.875</v>
      </c>
      <c r="K46">
        <v>-7.0093457943899997</v>
      </c>
      <c r="L46">
        <v>-3.8111911734800001</v>
      </c>
      <c r="M46">
        <v>3.19815462091</v>
      </c>
      <c r="N46">
        <v>25.41</v>
      </c>
      <c r="O46">
        <f t="shared" si="0"/>
        <v>1</v>
      </c>
    </row>
    <row r="47" spans="1:15">
      <c r="A47">
        <v>42.73</v>
      </c>
      <c r="B47">
        <v>43.35</v>
      </c>
      <c r="C47">
        <v>1.8530263473499999E-3</v>
      </c>
      <c r="D47">
        <v>1.11134310262</v>
      </c>
      <c r="E47">
        <v>6.1631095447600003E-2</v>
      </c>
      <c r="F47">
        <v>0.42401997555600002</v>
      </c>
      <c r="G47">
        <v>5.3984829551900003E-2</v>
      </c>
      <c r="H47">
        <v>-0.56358365258099996</v>
      </c>
      <c r="I47">
        <v>11528</v>
      </c>
      <c r="J47">
        <v>43.244999999999997</v>
      </c>
      <c r="K47">
        <v>1.20524221858</v>
      </c>
      <c r="L47">
        <v>2.19046104325</v>
      </c>
      <c r="M47">
        <v>0.98521882467300004</v>
      </c>
      <c r="N47">
        <v>43.53</v>
      </c>
      <c r="O47">
        <f t="shared" si="0"/>
        <v>0</v>
      </c>
    </row>
    <row r="48" spans="1:15">
      <c r="A48">
        <v>22.4</v>
      </c>
      <c r="B48">
        <v>22.51</v>
      </c>
      <c r="C48">
        <v>1.0346873121099999E-2</v>
      </c>
      <c r="D48">
        <v>2.07912931271E-2</v>
      </c>
      <c r="E48">
        <v>-2.1128165670000001E-2</v>
      </c>
      <c r="F48">
        <v>2.1412705415599999E-2</v>
      </c>
      <c r="G48">
        <v>-3.6614103243899999E-2</v>
      </c>
      <c r="H48">
        <v>0.11154892993399999</v>
      </c>
      <c r="I48">
        <v>500</v>
      </c>
      <c r="J48">
        <v>22.46</v>
      </c>
      <c r="K48">
        <v>0.26785714285700002</v>
      </c>
      <c r="L48">
        <v>-0.66053767913000005</v>
      </c>
      <c r="M48">
        <v>-0.92839482198800005</v>
      </c>
      <c r="N48">
        <v>22.49</v>
      </c>
      <c r="O48">
        <f t="shared" si="0"/>
        <v>0</v>
      </c>
    </row>
    <row r="49" spans="1:15">
      <c r="A49">
        <v>35.6</v>
      </c>
      <c r="B49">
        <v>35.46</v>
      </c>
      <c r="C49">
        <v>-2.54462979244E-3</v>
      </c>
      <c r="D49">
        <v>-5.8187679685900003E-2</v>
      </c>
      <c r="E49">
        <v>1.0799711128500001E-3</v>
      </c>
      <c r="F49">
        <v>-0.12215449814899999</v>
      </c>
      <c r="G49">
        <v>7.1212655107399997E-3</v>
      </c>
      <c r="H49">
        <v>-0.13883529087800001</v>
      </c>
      <c r="I49">
        <v>424</v>
      </c>
      <c r="J49">
        <v>35.49</v>
      </c>
      <c r="K49">
        <v>-0.30898876404499998</v>
      </c>
      <c r="L49">
        <v>-0.13805609100399999</v>
      </c>
      <c r="M49">
        <v>0.17093267304099999</v>
      </c>
      <c r="N49">
        <v>35.418999999999997</v>
      </c>
      <c r="O49">
        <f t="shared" si="0"/>
        <v>0</v>
      </c>
    </row>
    <row r="50" spans="1:15">
      <c r="A50">
        <v>2.4700000000000002</v>
      </c>
      <c r="B50">
        <v>2.4700000000000002</v>
      </c>
      <c r="C50">
        <v>-0.202429149798</v>
      </c>
      <c r="D50">
        <v>0</v>
      </c>
      <c r="E50">
        <v>0</v>
      </c>
      <c r="G50">
        <v>0</v>
      </c>
      <c r="I50">
        <v>200</v>
      </c>
      <c r="J50">
        <v>2.46</v>
      </c>
      <c r="K50">
        <v>-0.40485829959500003</v>
      </c>
      <c r="L50">
        <v>0</v>
      </c>
      <c r="M50">
        <v>0.40485829959500003</v>
      </c>
      <c r="N50">
        <v>2.4700000000000002</v>
      </c>
      <c r="O50">
        <f t="shared" si="0"/>
        <v>0</v>
      </c>
    </row>
    <row r="51" spans="1:15">
      <c r="A51">
        <v>33.799999999999997</v>
      </c>
      <c r="B51">
        <v>34</v>
      </c>
      <c r="C51">
        <v>2.00990628674E-2</v>
      </c>
      <c r="D51">
        <v>0.398269115359</v>
      </c>
      <c r="E51">
        <v>-7.0839046680000002E-3</v>
      </c>
      <c r="F51">
        <v>0.25895381935099998</v>
      </c>
      <c r="G51">
        <v>-8.0085901714900005E-3</v>
      </c>
      <c r="H51">
        <v>-0.53913044742500005</v>
      </c>
      <c r="I51">
        <v>2900</v>
      </c>
      <c r="J51">
        <v>33.975000000000001</v>
      </c>
      <c r="K51">
        <v>0.51775147928999998</v>
      </c>
      <c r="L51">
        <v>-2.28899910569E-2</v>
      </c>
      <c r="M51">
        <v>-0.54064147034700005</v>
      </c>
      <c r="N51">
        <v>33.700000000000003</v>
      </c>
      <c r="O51">
        <f t="shared" si="0"/>
        <v>0</v>
      </c>
    </row>
    <row r="52" spans="1:15">
      <c r="A52">
        <v>30.19</v>
      </c>
      <c r="B52">
        <v>30.1</v>
      </c>
      <c r="C52">
        <v>-4.5663550310600003E-3</v>
      </c>
      <c r="D52">
        <v>-7.1334953305500007E-2</v>
      </c>
      <c r="E52">
        <v>8.6364902818800004E-3</v>
      </c>
      <c r="F52">
        <v>-0.233970854029</v>
      </c>
      <c r="G52">
        <v>1.1679406292699999E-2</v>
      </c>
      <c r="H52">
        <v>-0.130644733313</v>
      </c>
      <c r="I52">
        <v>18398</v>
      </c>
      <c r="J52">
        <v>30.09</v>
      </c>
      <c r="K52">
        <v>-0.331235508447</v>
      </c>
      <c r="L52">
        <v>-9.9523389241599994E-2</v>
      </c>
      <c r="M52">
        <v>0.23171211920500001</v>
      </c>
      <c r="N52">
        <v>30.28</v>
      </c>
      <c r="O52">
        <f t="shared" si="0"/>
        <v>0</v>
      </c>
    </row>
    <row r="53" spans="1:15">
      <c r="A53">
        <v>31.6</v>
      </c>
      <c r="B53">
        <v>31.954999999999998</v>
      </c>
      <c r="C53">
        <v>2.8838692570400001E-2</v>
      </c>
      <c r="D53">
        <v>0.33494709277200002</v>
      </c>
      <c r="E53">
        <v>5.9566992204200002E-3</v>
      </c>
      <c r="F53">
        <v>1.0292161494600001</v>
      </c>
      <c r="G53">
        <v>-2.5040959757399998E-2</v>
      </c>
      <c r="H53">
        <v>0.74218518455299998</v>
      </c>
      <c r="I53">
        <v>3200</v>
      </c>
      <c r="J53">
        <v>31.98</v>
      </c>
      <c r="K53">
        <v>1.2025316455699999</v>
      </c>
      <c r="L53">
        <v>1.1166726306899999</v>
      </c>
      <c r="M53">
        <v>-8.5859014875799999E-2</v>
      </c>
      <c r="N53">
        <v>32.1</v>
      </c>
      <c r="O53">
        <f t="shared" si="0"/>
        <v>0</v>
      </c>
    </row>
    <row r="54" spans="1:15">
      <c r="A54">
        <v>54.11</v>
      </c>
      <c r="B54">
        <v>54.494999999999997</v>
      </c>
      <c r="C54">
        <v>4.62326222825E-3</v>
      </c>
      <c r="D54">
        <v>0.44518925131199999</v>
      </c>
      <c r="E54">
        <v>1.20214713225E-2</v>
      </c>
      <c r="F54">
        <v>0.45218516014299998</v>
      </c>
      <c r="G54">
        <v>1.6655456739099999E-2</v>
      </c>
      <c r="H54">
        <v>-0.18805030342500001</v>
      </c>
      <c r="I54">
        <v>12358</v>
      </c>
      <c r="J54">
        <v>54.29</v>
      </c>
      <c r="K54">
        <v>0.33265570134900002</v>
      </c>
      <c r="L54">
        <v>0.63929475109</v>
      </c>
      <c r="M54">
        <v>0.30663904974099998</v>
      </c>
      <c r="N54">
        <v>54.46</v>
      </c>
      <c r="O54">
        <f t="shared" si="0"/>
        <v>0</v>
      </c>
    </row>
    <row r="55" spans="1:15">
      <c r="A55">
        <v>15.51</v>
      </c>
      <c r="B55">
        <v>15.87</v>
      </c>
      <c r="C55">
        <v>3.69937596361E-2</v>
      </c>
      <c r="D55">
        <v>0.270123106399</v>
      </c>
      <c r="E55">
        <v>-4.4623970969799999E-4</v>
      </c>
      <c r="F55">
        <v>0.38972414921999998</v>
      </c>
      <c r="G55">
        <v>-2.12044989215E-2</v>
      </c>
      <c r="H55">
        <v>-0.22529938458900001</v>
      </c>
      <c r="I55">
        <v>22982</v>
      </c>
      <c r="J55">
        <v>15.67</v>
      </c>
      <c r="K55">
        <v>1.0315925209500001</v>
      </c>
      <c r="L55">
        <v>0.260528096584</v>
      </c>
      <c r="M55">
        <v>-0.77106442437</v>
      </c>
      <c r="N55">
        <v>15.94</v>
      </c>
      <c r="O55">
        <f t="shared" si="0"/>
        <v>1</v>
      </c>
    </row>
    <row r="56" spans="1:15">
      <c r="A56">
        <v>151.9</v>
      </c>
      <c r="B56">
        <v>151.84</v>
      </c>
      <c r="C56">
        <v>1.02955042579E-2</v>
      </c>
      <c r="D56">
        <v>-9.4444031514800006E-2</v>
      </c>
      <c r="E56">
        <v>1.74115808741E-2</v>
      </c>
      <c r="F56">
        <v>-0.12528725456100001</v>
      </c>
      <c r="G56">
        <v>2.1226649768400002E-3</v>
      </c>
      <c r="H56">
        <v>7.4921834864500006E-2</v>
      </c>
      <c r="I56">
        <v>5700</v>
      </c>
      <c r="J56">
        <v>152.19</v>
      </c>
      <c r="K56">
        <v>0.19091507570800001</v>
      </c>
      <c r="L56">
        <v>0.190604338387</v>
      </c>
      <c r="M56">
        <v>-3.1073732046100002E-4</v>
      </c>
      <c r="N56">
        <v>153.72</v>
      </c>
      <c r="O56">
        <f t="shared" si="0"/>
        <v>0</v>
      </c>
    </row>
    <row r="57" spans="1:15">
      <c r="A57">
        <v>33.25</v>
      </c>
      <c r="B57">
        <v>33.450000000000003</v>
      </c>
      <c r="C57">
        <v>3.1518127232300001E-3</v>
      </c>
      <c r="D57">
        <v>0.93705485262199995</v>
      </c>
      <c r="E57">
        <v>1.45608563273E-2</v>
      </c>
      <c r="F57">
        <v>-0.47303717770100001</v>
      </c>
      <c r="G57">
        <v>2.29849265363E-2</v>
      </c>
      <c r="H57">
        <v>-1.6488864999999999</v>
      </c>
      <c r="I57">
        <v>300</v>
      </c>
      <c r="J57">
        <v>33.6</v>
      </c>
      <c r="K57">
        <v>1.05263157895</v>
      </c>
      <c r="L57">
        <v>3.66253463507E-2</v>
      </c>
      <c r="M57">
        <v>-1.0160062325999999</v>
      </c>
      <c r="N57">
        <v>33.75</v>
      </c>
      <c r="O57">
        <f t="shared" si="0"/>
        <v>0</v>
      </c>
    </row>
    <row r="58" spans="1:15">
      <c r="A58">
        <v>62.6</v>
      </c>
      <c r="B58">
        <v>62.7</v>
      </c>
      <c r="C58">
        <v>9.2656010223100002E-4</v>
      </c>
      <c r="D58">
        <v>-5.8444728829699998E-2</v>
      </c>
      <c r="E58">
        <v>-8.6288166277700001E-3</v>
      </c>
      <c r="F58">
        <v>-0.41776533233300001</v>
      </c>
      <c r="G58">
        <v>-1.5716295775999999E-2</v>
      </c>
      <c r="H58">
        <v>-0.227822072362</v>
      </c>
      <c r="I58">
        <v>400</v>
      </c>
      <c r="J58">
        <v>62.55</v>
      </c>
      <c r="K58">
        <v>-7.9872204472899999E-2</v>
      </c>
      <c r="L58">
        <v>-0.59642148369199999</v>
      </c>
      <c r="M58">
        <v>-0.51654927922000005</v>
      </c>
      <c r="N58">
        <v>62.99</v>
      </c>
      <c r="O58">
        <f t="shared" si="0"/>
        <v>0</v>
      </c>
    </row>
    <row r="59" spans="1:15">
      <c r="A59">
        <v>12.64</v>
      </c>
      <c r="B59">
        <v>12.84</v>
      </c>
      <c r="C59">
        <v>3.1120700131799999E-2</v>
      </c>
      <c r="D59">
        <v>1.0060181751099999</v>
      </c>
      <c r="E59">
        <v>0.124317382713</v>
      </c>
      <c r="F59">
        <v>0.48546975400999998</v>
      </c>
      <c r="G59">
        <v>0.105845294273</v>
      </c>
      <c r="H59">
        <v>-0.78327121350399997</v>
      </c>
      <c r="I59">
        <v>5875</v>
      </c>
      <c r="J59">
        <v>12.84</v>
      </c>
      <c r="K59">
        <v>1.5822784810099999</v>
      </c>
      <c r="L59">
        <v>3.56796598173</v>
      </c>
      <c r="M59">
        <v>1.9856875007100001</v>
      </c>
      <c r="N59">
        <v>12.73</v>
      </c>
      <c r="O59">
        <f t="shared" si="0"/>
        <v>0</v>
      </c>
    </row>
    <row r="60" spans="1:15">
      <c r="A60">
        <v>6.26</v>
      </c>
      <c r="B60">
        <v>6.23</v>
      </c>
      <c r="C60">
        <v>-1.7085214893300001E-2</v>
      </c>
      <c r="D60">
        <v>0.19114964929600001</v>
      </c>
      <c r="E60">
        <v>7.3847828883300002E-3</v>
      </c>
      <c r="F60">
        <v>-8.2280621992899997E-2</v>
      </c>
      <c r="G60">
        <v>2.2863539036E-2</v>
      </c>
      <c r="H60">
        <v>-0.238553695536</v>
      </c>
      <c r="I60">
        <v>22795</v>
      </c>
      <c r="J60">
        <v>6.2474999999999996</v>
      </c>
      <c r="K60">
        <v>-0.199680511182</v>
      </c>
      <c r="L60">
        <v>0.30763959279399999</v>
      </c>
      <c r="M60">
        <v>0.507320103977</v>
      </c>
      <c r="N60">
        <v>6.23</v>
      </c>
      <c r="O60">
        <f t="shared" si="0"/>
        <v>0</v>
      </c>
    </row>
    <row r="61" spans="1:15">
      <c r="A61">
        <v>27.33</v>
      </c>
      <c r="B61">
        <v>27.35</v>
      </c>
      <c r="C61">
        <v>-7.615677084E-3</v>
      </c>
      <c r="D61">
        <v>0.105829419529</v>
      </c>
      <c r="E61" s="2">
        <v>7.12670429878E-5</v>
      </c>
      <c r="F61">
        <v>-0.228233152897</v>
      </c>
      <c r="G61">
        <v>1.25189157457E-2</v>
      </c>
      <c r="H61">
        <v>-0.43683272760500003</v>
      </c>
      <c r="I61">
        <v>15926</v>
      </c>
      <c r="J61">
        <v>27.27</v>
      </c>
      <c r="K61">
        <v>-0.219538968167</v>
      </c>
      <c r="L61">
        <v>-0.27076400836199999</v>
      </c>
      <c r="M61">
        <v>-5.1225040195000002E-2</v>
      </c>
      <c r="N61">
        <v>27.425000000000001</v>
      </c>
      <c r="O61">
        <f t="shared" si="0"/>
        <v>0</v>
      </c>
    </row>
    <row r="62" spans="1:15">
      <c r="A62">
        <v>5.0999999999999996</v>
      </c>
      <c r="B62">
        <v>4.9800000000000004</v>
      </c>
      <c r="C62">
        <v>-2.69435500057E-2</v>
      </c>
      <c r="D62">
        <v>8.1087637547199998E-2</v>
      </c>
      <c r="E62">
        <v>9.0428040070700003E-2</v>
      </c>
      <c r="F62">
        <v>-0.27000049223200001</v>
      </c>
      <c r="G62">
        <v>0.127258843531</v>
      </c>
      <c r="H62">
        <v>-0.55715727542100002</v>
      </c>
      <c r="I62">
        <v>3494</v>
      </c>
      <c r="J62">
        <v>5.08</v>
      </c>
      <c r="K62">
        <v>-0.392156862745</v>
      </c>
      <c r="L62">
        <v>1.6796754013699999</v>
      </c>
      <c r="M62">
        <v>2.0718322641200002</v>
      </c>
      <c r="N62">
        <v>5.01</v>
      </c>
      <c r="O62">
        <f t="shared" si="0"/>
        <v>0</v>
      </c>
    </row>
    <row r="63" spans="1:15">
      <c r="A63">
        <v>23.91</v>
      </c>
      <c r="B63">
        <v>24.24</v>
      </c>
      <c r="C63">
        <v>4.1284414685100003E-2</v>
      </c>
      <c r="D63">
        <v>-2.5229011793700001E-2</v>
      </c>
      <c r="E63">
        <v>5.6590724894699997E-2</v>
      </c>
      <c r="F63">
        <v>-0.35437325843299999</v>
      </c>
      <c r="G63">
        <v>1.52734432758E-2</v>
      </c>
      <c r="H63">
        <v>-0.32832185609499998</v>
      </c>
      <c r="I63">
        <v>12331</v>
      </c>
      <c r="J63">
        <v>24.1</v>
      </c>
      <c r="K63">
        <v>0.79464659138399996</v>
      </c>
      <c r="L63">
        <v>1.08178328801</v>
      </c>
      <c r="M63">
        <v>0.28713669662500002</v>
      </c>
      <c r="N63">
        <v>24.21</v>
      </c>
      <c r="O63">
        <f t="shared" si="0"/>
        <v>0</v>
      </c>
    </row>
    <row r="64" spans="1:15">
      <c r="A64">
        <v>8.27</v>
      </c>
      <c r="B64">
        <v>8.2899999999999991</v>
      </c>
      <c r="C64">
        <v>2.47036075202E-2</v>
      </c>
      <c r="D64">
        <v>5.7884827809599998E-2</v>
      </c>
      <c r="E64">
        <v>2.8524072333499999E-2</v>
      </c>
      <c r="F64">
        <v>-0.27369857920099999</v>
      </c>
      <c r="G64">
        <v>1.70897642369E-3</v>
      </c>
      <c r="H64">
        <v>-0.28435622447499997</v>
      </c>
      <c r="I64">
        <v>14000</v>
      </c>
      <c r="J64">
        <v>8.3249999999999993</v>
      </c>
      <c r="K64">
        <v>0.66505441354299999</v>
      </c>
      <c r="L64">
        <v>0.40064115147399998</v>
      </c>
      <c r="M64">
        <v>-0.26441326206799998</v>
      </c>
      <c r="N64">
        <v>8.31</v>
      </c>
      <c r="O64">
        <f t="shared" si="0"/>
        <v>0</v>
      </c>
    </row>
    <row r="65" spans="1:15">
      <c r="A65">
        <v>13.05</v>
      </c>
      <c r="B65">
        <v>13.05</v>
      </c>
      <c r="C65">
        <v>8.5954251467499996E-3</v>
      </c>
      <c r="D65">
        <v>0.23361431860500001</v>
      </c>
      <c r="E65">
        <v>-2.07761999457E-2</v>
      </c>
      <c r="F65">
        <v>0.24117578070599999</v>
      </c>
      <c r="G65">
        <v>-4.9814701854999997E-2</v>
      </c>
      <c r="H65">
        <v>0.407546051199</v>
      </c>
      <c r="I65">
        <v>400</v>
      </c>
      <c r="J65">
        <v>13.15</v>
      </c>
      <c r="K65">
        <v>0.76628352490399998</v>
      </c>
      <c r="L65">
        <v>-0.37733675272900002</v>
      </c>
      <c r="M65">
        <v>-1.14362027763</v>
      </c>
      <c r="N65">
        <v>13.1</v>
      </c>
      <c r="O65">
        <f t="shared" si="0"/>
        <v>0</v>
      </c>
    </row>
    <row r="66" spans="1:15">
      <c r="A66">
        <v>10.84</v>
      </c>
      <c r="B66">
        <v>10.9</v>
      </c>
      <c r="C66">
        <v>7.7524936862399998E-3</v>
      </c>
      <c r="D66">
        <v>-0.21571556344699999</v>
      </c>
      <c r="E66">
        <v>1.0169095239600001E-2</v>
      </c>
      <c r="F66">
        <v>0.47842149490000002</v>
      </c>
      <c r="G66">
        <v>-1.2789123400299999E-3</v>
      </c>
      <c r="H66">
        <v>0.773537780339</v>
      </c>
      <c r="I66">
        <v>25700</v>
      </c>
      <c r="J66">
        <v>10.827500000000001</v>
      </c>
      <c r="K66">
        <v>-0.115313653137</v>
      </c>
      <c r="L66">
        <v>0.53325797001300002</v>
      </c>
      <c r="M66">
        <v>0.64857162314899997</v>
      </c>
      <c r="N66">
        <v>11.02</v>
      </c>
      <c r="O66">
        <f t="shared" si="0"/>
        <v>1</v>
      </c>
    </row>
    <row r="67" spans="1:15">
      <c r="A67">
        <v>6.68</v>
      </c>
      <c r="B67">
        <v>6.87</v>
      </c>
      <c r="C67">
        <v>5.3255988024000001E-2</v>
      </c>
      <c r="D67">
        <v>0.79671906187599995</v>
      </c>
      <c r="E67">
        <v>0.102221862058</v>
      </c>
      <c r="F67">
        <v>0.65847170972299995</v>
      </c>
      <c r="G67">
        <v>4.3186567262799999E-2</v>
      </c>
      <c r="H67">
        <v>-6.5789581717999998E-3</v>
      </c>
      <c r="I67">
        <v>2250</v>
      </c>
      <c r="J67">
        <v>6.85</v>
      </c>
      <c r="K67">
        <v>2.54491017964</v>
      </c>
      <c r="L67">
        <v>3.4031927888800002</v>
      </c>
      <c r="M67">
        <v>0.85828260923699995</v>
      </c>
      <c r="N67">
        <v>6.84</v>
      </c>
      <c r="O67">
        <f t="shared" ref="O67:O130" si="1">IF((N67-J67)/J67*100&gt;=1.5,1,0)</f>
        <v>0</v>
      </c>
    </row>
    <row r="68" spans="1:15">
      <c r="A68">
        <v>15.71</v>
      </c>
      <c r="B68">
        <v>15.5</v>
      </c>
      <c r="C68">
        <v>-3.2961831543899998E-2</v>
      </c>
      <c r="D68">
        <v>-0.30002139841199998</v>
      </c>
      <c r="E68">
        <v>1.6452121661899999E-4</v>
      </c>
      <c r="F68">
        <v>-3.5523762963500002E-2</v>
      </c>
      <c r="G68">
        <v>2.09022655872E-2</v>
      </c>
      <c r="H68">
        <v>0.52515573990200004</v>
      </c>
      <c r="I68">
        <v>1200</v>
      </c>
      <c r="J68">
        <v>15.53</v>
      </c>
      <c r="K68">
        <v>-1.14576702737</v>
      </c>
      <c r="L68">
        <v>1.4509801456100001E-2</v>
      </c>
      <c r="M68">
        <v>1.1602768288300001</v>
      </c>
      <c r="N68">
        <v>15.62</v>
      </c>
      <c r="O68">
        <f t="shared" si="1"/>
        <v>0</v>
      </c>
    </row>
    <row r="69" spans="1:15">
      <c r="A69">
        <v>8.1</v>
      </c>
      <c r="B69">
        <v>8.4</v>
      </c>
      <c r="C69">
        <v>0.18046644763</v>
      </c>
      <c r="D69">
        <v>1.56197978893</v>
      </c>
      <c r="E69">
        <v>0.19928926060499999</v>
      </c>
      <c r="F69">
        <v>-1.6363832893400001</v>
      </c>
      <c r="G69">
        <v>-2.6529880473099999E-2</v>
      </c>
      <c r="H69">
        <v>-2.2307971333899999</v>
      </c>
      <c r="I69">
        <v>16676</v>
      </c>
      <c r="J69">
        <v>8.6999999999999993</v>
      </c>
      <c r="K69">
        <v>7.40740740741</v>
      </c>
      <c r="L69">
        <v>4.1703800115999998</v>
      </c>
      <c r="M69">
        <v>-3.2370273958000002</v>
      </c>
      <c r="N69">
        <v>8.5</v>
      </c>
      <c r="O69">
        <f t="shared" si="1"/>
        <v>0</v>
      </c>
    </row>
    <row r="70" spans="1:15">
      <c r="A70">
        <v>13</v>
      </c>
      <c r="B70">
        <v>13.08</v>
      </c>
      <c r="C70">
        <v>7.8337644821000006E-3</v>
      </c>
      <c r="D70">
        <v>-0.196639387586</v>
      </c>
      <c r="E70">
        <v>-1.04747732815E-2</v>
      </c>
      <c r="F70">
        <v>-0.61606838761299998</v>
      </c>
      <c r="G70">
        <v>-2.41341375901E-2</v>
      </c>
      <c r="H70">
        <v>-0.29585566274800001</v>
      </c>
      <c r="I70">
        <v>41679</v>
      </c>
      <c r="J70">
        <v>12.984999999999999</v>
      </c>
      <c r="K70">
        <v>-0.115384615385</v>
      </c>
      <c r="L70">
        <v>-0.74703410075900001</v>
      </c>
      <c r="M70">
        <v>-0.63164948537400001</v>
      </c>
      <c r="N70">
        <v>13.21</v>
      </c>
      <c r="O70">
        <f t="shared" si="1"/>
        <v>1</v>
      </c>
    </row>
    <row r="71" spans="1:15">
      <c r="A71">
        <v>70.739999999999995</v>
      </c>
      <c r="B71">
        <v>72.05</v>
      </c>
      <c r="C71">
        <v>8.0197665511399997E-4</v>
      </c>
      <c r="D71">
        <v>0.56736399040999996</v>
      </c>
      <c r="E71">
        <v>1.19335356952E-2</v>
      </c>
      <c r="F71">
        <v>8.2300416989200001E-2</v>
      </c>
      <c r="G71">
        <v>2.5085834055399998E-2</v>
      </c>
      <c r="H71">
        <v>-0.78262161507299999</v>
      </c>
      <c r="I71">
        <v>1700</v>
      </c>
      <c r="J71">
        <v>71.11</v>
      </c>
      <c r="K71">
        <v>0.52304212609599998</v>
      </c>
      <c r="L71">
        <v>0.34213912982</v>
      </c>
      <c r="M71">
        <v>-0.18090299627500001</v>
      </c>
      <c r="N71">
        <v>72.16</v>
      </c>
      <c r="O71">
        <f t="shared" si="1"/>
        <v>0</v>
      </c>
    </row>
    <row r="72" spans="1:15">
      <c r="A72">
        <v>8.08</v>
      </c>
      <c r="B72">
        <v>8.2149999999999999</v>
      </c>
      <c r="C72">
        <v>4.4662892515200003E-2</v>
      </c>
      <c r="D72">
        <v>0.43005299770299998</v>
      </c>
      <c r="E72">
        <v>3.2627412027200001E-2</v>
      </c>
      <c r="F72">
        <v>-0.283822337318</v>
      </c>
      <c r="G72">
        <v>-5.4038059770400004E-3</v>
      </c>
      <c r="H72">
        <v>-0.85057541409899995</v>
      </c>
      <c r="I72">
        <v>10282</v>
      </c>
      <c r="J72">
        <v>8.1850000000000005</v>
      </c>
      <c r="K72">
        <v>1.2995049505</v>
      </c>
      <c r="L72">
        <v>0.48257888531900001</v>
      </c>
      <c r="M72">
        <v>-0.81692606517599997</v>
      </c>
      <c r="N72">
        <v>8.26</v>
      </c>
      <c r="O72">
        <f t="shared" si="1"/>
        <v>0</v>
      </c>
    </row>
    <row r="73" spans="1:15">
      <c r="A73">
        <v>35.24</v>
      </c>
      <c r="B73">
        <v>35.085000000000001</v>
      </c>
      <c r="C73">
        <v>8.1133746475799996E-3</v>
      </c>
      <c r="D73">
        <v>-1.1081844311900001E-3</v>
      </c>
      <c r="E73">
        <v>2.2503602331399999E-2</v>
      </c>
      <c r="F73">
        <v>-0.23398020777699999</v>
      </c>
      <c r="G73">
        <v>1.34557060984E-2</v>
      </c>
      <c r="H73">
        <v>-0.21234201496999999</v>
      </c>
      <c r="I73">
        <v>76480</v>
      </c>
      <c r="J73">
        <v>35.229999999999997</v>
      </c>
      <c r="K73">
        <v>-2.8376844494900001E-2</v>
      </c>
      <c r="L73">
        <v>0.221558999905</v>
      </c>
      <c r="M73">
        <v>0.2499358444</v>
      </c>
      <c r="N73">
        <v>35.22</v>
      </c>
      <c r="O73">
        <f t="shared" si="1"/>
        <v>0</v>
      </c>
    </row>
    <row r="74" spans="1:15">
      <c r="A74">
        <v>57.62</v>
      </c>
      <c r="B74">
        <v>58.47</v>
      </c>
      <c r="C74">
        <v>2.0907628959500001E-2</v>
      </c>
      <c r="D74">
        <v>0.22727078691300001</v>
      </c>
      <c r="E74">
        <v>3.3436823123400003E-2</v>
      </c>
      <c r="F74">
        <v>0.21989217893900001</v>
      </c>
      <c r="G74">
        <v>7.3789787733E-3</v>
      </c>
      <c r="H74">
        <v>0.10399432770600001</v>
      </c>
      <c r="I74">
        <v>700</v>
      </c>
      <c r="J74">
        <v>58.057299999999998</v>
      </c>
      <c r="K74">
        <v>0.758937868796</v>
      </c>
      <c r="L74">
        <v>1.0162529468599999</v>
      </c>
      <c r="M74">
        <v>0.25731507806600001</v>
      </c>
      <c r="N74">
        <v>58.3</v>
      </c>
      <c r="O74">
        <f t="shared" si="1"/>
        <v>0</v>
      </c>
    </row>
    <row r="75" spans="1:15">
      <c r="A75">
        <v>149.03</v>
      </c>
      <c r="B75">
        <v>148.22999999999999</v>
      </c>
      <c r="C75">
        <v>6.17433597479E-3</v>
      </c>
      <c r="D75">
        <v>1.06952378066</v>
      </c>
      <c r="E75">
        <v>-1.1271172008299999E-4</v>
      </c>
      <c r="F75">
        <v>1.16340298115</v>
      </c>
      <c r="G75">
        <v>3.60133426733E-3</v>
      </c>
      <c r="H75">
        <v>-0.10656446073</v>
      </c>
      <c r="I75">
        <v>10321</v>
      </c>
      <c r="J75">
        <v>150.52000000000001</v>
      </c>
      <c r="K75">
        <v>0.99979869824900003</v>
      </c>
      <c r="L75">
        <v>0.64896573951400005</v>
      </c>
      <c r="M75">
        <v>-0.350832958734</v>
      </c>
      <c r="N75">
        <v>150.71</v>
      </c>
      <c r="O75">
        <f t="shared" si="1"/>
        <v>0</v>
      </c>
    </row>
    <row r="76" spans="1:15">
      <c r="A76">
        <v>141.4</v>
      </c>
      <c r="B76">
        <v>143.41999999999999</v>
      </c>
      <c r="C76">
        <v>2.5636492220600001E-4</v>
      </c>
      <c r="D76">
        <v>7.1226388191799994E-2</v>
      </c>
      <c r="E76">
        <v>2.15261139355E-2</v>
      </c>
      <c r="F76">
        <v>1.50971771339E-2</v>
      </c>
      <c r="G76">
        <v>2.0584177983599999E-2</v>
      </c>
      <c r="H76">
        <v>-4.2632848616000002E-2</v>
      </c>
      <c r="I76">
        <v>3500</v>
      </c>
      <c r="J76">
        <v>141.35</v>
      </c>
      <c r="K76">
        <v>-3.5360678925E-2</v>
      </c>
      <c r="L76">
        <v>0.357137224142</v>
      </c>
      <c r="M76">
        <v>0.392497903067</v>
      </c>
      <c r="N76">
        <v>144.785</v>
      </c>
      <c r="O76">
        <f t="shared" si="1"/>
        <v>1</v>
      </c>
    </row>
    <row r="77" spans="1:15">
      <c r="A77">
        <v>33.65</v>
      </c>
      <c r="B77">
        <v>34</v>
      </c>
      <c r="C77">
        <v>1.28069642875E-2</v>
      </c>
      <c r="D77">
        <v>1.1601544263600001</v>
      </c>
      <c r="E77">
        <v>-2.0964518412000002E-2</v>
      </c>
      <c r="F77">
        <v>0.17766441659500001</v>
      </c>
      <c r="G77">
        <v>-4.3138059099899999E-4</v>
      </c>
      <c r="H77">
        <v>-1.65930956198</v>
      </c>
      <c r="I77">
        <v>100</v>
      </c>
      <c r="J77">
        <v>34.049999999999997</v>
      </c>
      <c r="K77">
        <v>1.1887072808300001</v>
      </c>
      <c r="L77">
        <v>-0.54420118169800002</v>
      </c>
      <c r="M77">
        <v>-1.73290846253</v>
      </c>
      <c r="N77">
        <v>34.049999999999997</v>
      </c>
      <c r="O77">
        <f t="shared" si="1"/>
        <v>0</v>
      </c>
    </row>
    <row r="78" spans="1:15">
      <c r="A78">
        <v>29.66</v>
      </c>
      <c r="B78">
        <v>30.2</v>
      </c>
      <c r="C78">
        <v>1.89008271985E-2</v>
      </c>
      <c r="D78">
        <v>0.26228377926800001</v>
      </c>
      <c r="E78">
        <v>5.5427216767600001E-3</v>
      </c>
      <c r="F78">
        <v>-0.469593135105</v>
      </c>
      <c r="G78">
        <v>-1.38789157448E-2</v>
      </c>
      <c r="H78">
        <v>-0.71866037070400002</v>
      </c>
      <c r="I78">
        <v>1100</v>
      </c>
      <c r="J78">
        <v>29.86</v>
      </c>
      <c r="K78">
        <v>0.67430883344600001</v>
      </c>
      <c r="L78">
        <v>-0.34782507508900001</v>
      </c>
      <c r="M78">
        <v>-1.0221339085300001</v>
      </c>
      <c r="N78">
        <v>30.19</v>
      </c>
      <c r="O78">
        <f t="shared" si="1"/>
        <v>0</v>
      </c>
    </row>
    <row r="79" spans="1:15">
      <c r="A79">
        <v>14.92</v>
      </c>
      <c r="B79">
        <v>14.89</v>
      </c>
      <c r="C79">
        <v>1.0904933840700001E-3</v>
      </c>
      <c r="D79">
        <v>0.264149388135</v>
      </c>
      <c r="E79">
        <v>8.5589228899799995E-3</v>
      </c>
      <c r="F79">
        <v>0.27902702817899999</v>
      </c>
      <c r="G79">
        <v>4.9348079521899998E-3</v>
      </c>
      <c r="H79">
        <v>7.0795090322299997E-2</v>
      </c>
      <c r="I79">
        <v>17786</v>
      </c>
      <c r="J79">
        <v>14.94</v>
      </c>
      <c r="K79">
        <v>0.134048257373</v>
      </c>
      <c r="L79">
        <v>0.33771258822700001</v>
      </c>
      <c r="M79">
        <v>0.20366433085399999</v>
      </c>
      <c r="N79">
        <v>15.037699999999999</v>
      </c>
      <c r="O79">
        <f t="shared" si="1"/>
        <v>0</v>
      </c>
    </row>
    <row r="80" spans="1:15">
      <c r="A80">
        <v>156.65</v>
      </c>
      <c r="B80">
        <v>156.31</v>
      </c>
      <c r="C80">
        <v>-3.41738067417E-3</v>
      </c>
      <c r="D80">
        <v>-8.4033321094700002E-3</v>
      </c>
      <c r="E80">
        <v>-3.1041197921099998E-3</v>
      </c>
      <c r="F80">
        <v>0.31229628504200002</v>
      </c>
      <c r="G80">
        <v>5.9044093528000004E-3</v>
      </c>
      <c r="H80">
        <v>0.210552933252</v>
      </c>
      <c r="I80">
        <v>1806</v>
      </c>
      <c r="J80">
        <v>156.38999999999999</v>
      </c>
      <c r="K80">
        <v>-0.16597510373400001</v>
      </c>
      <c r="L80">
        <v>0.107995204388</v>
      </c>
      <c r="M80">
        <v>0.27397030812200002</v>
      </c>
      <c r="N80">
        <v>157.15</v>
      </c>
      <c r="O80">
        <f t="shared" si="1"/>
        <v>0</v>
      </c>
    </row>
    <row r="81" spans="1:15">
      <c r="A81">
        <v>32.950000000000003</v>
      </c>
      <c r="B81">
        <v>33.1</v>
      </c>
      <c r="C81">
        <v>1.18785930903E-2</v>
      </c>
      <c r="D81">
        <v>0.55688291483200003</v>
      </c>
      <c r="E81">
        <v>2.76475661606E-2</v>
      </c>
      <c r="F81">
        <v>0.44976230942399997</v>
      </c>
      <c r="G81">
        <v>2.80607997507E-2</v>
      </c>
      <c r="H81">
        <v>-0.366024854929</v>
      </c>
      <c r="I81">
        <v>6911</v>
      </c>
      <c r="J81">
        <v>33.270000000000003</v>
      </c>
      <c r="K81">
        <v>0.97116843702599998</v>
      </c>
      <c r="L81">
        <v>1.04016869021</v>
      </c>
      <c r="M81">
        <v>6.9000253188400001E-2</v>
      </c>
      <c r="N81">
        <v>33.200000000000003</v>
      </c>
      <c r="O81">
        <f t="shared" si="1"/>
        <v>0</v>
      </c>
    </row>
    <row r="82" spans="1:15">
      <c r="A82">
        <v>2.76</v>
      </c>
      <c r="B82">
        <v>2.76</v>
      </c>
      <c r="C82">
        <v>-5.2649499952699998E-2</v>
      </c>
      <c r="D82">
        <v>-1.26683733316</v>
      </c>
      <c r="E82">
        <v>0.78570640225800004</v>
      </c>
      <c r="F82">
        <v>-21.214072860999998</v>
      </c>
      <c r="G82">
        <v>0.79838756167799996</v>
      </c>
      <c r="H82">
        <v>-18.683275759499999</v>
      </c>
      <c r="I82">
        <v>500</v>
      </c>
      <c r="J82">
        <v>2.68</v>
      </c>
      <c r="K82">
        <v>-2.8985507246400002</v>
      </c>
      <c r="L82">
        <v>1.57141280452</v>
      </c>
      <c r="M82">
        <v>4.4699635291500002</v>
      </c>
      <c r="N82">
        <v>2.75</v>
      </c>
      <c r="O82">
        <f t="shared" si="1"/>
        <v>1</v>
      </c>
    </row>
    <row r="83" spans="1:15">
      <c r="A83">
        <v>2.81</v>
      </c>
      <c r="B83">
        <v>2.89</v>
      </c>
      <c r="C83">
        <v>-8.03649704051E-3</v>
      </c>
      <c r="D83">
        <v>-0.34843545571099999</v>
      </c>
      <c r="E83">
        <v>-6.7202092708799996E-2</v>
      </c>
      <c r="F83">
        <v>-0.76772864112799999</v>
      </c>
      <c r="G83">
        <v>-6.5903191162600003E-2</v>
      </c>
      <c r="H83">
        <v>-0.27565958841400001</v>
      </c>
      <c r="I83">
        <v>2140</v>
      </c>
      <c r="J83">
        <v>2.79</v>
      </c>
      <c r="K83">
        <v>-0.71174377224200003</v>
      </c>
      <c r="L83">
        <v>-3.1820094176499998</v>
      </c>
      <c r="M83">
        <v>-2.47026564541</v>
      </c>
      <c r="N83">
        <v>2.96</v>
      </c>
      <c r="O83">
        <f t="shared" si="1"/>
        <v>1</v>
      </c>
    </row>
    <row r="84" spans="1:15">
      <c r="A84">
        <v>8.9700000000000006</v>
      </c>
      <c r="B84">
        <v>8.9499999999999993</v>
      </c>
      <c r="C84">
        <v>1.0252290871799999E-2</v>
      </c>
      <c r="D84">
        <v>-0.242569064114</v>
      </c>
      <c r="E84">
        <v>4.4058280484700001E-2</v>
      </c>
      <c r="F84">
        <v>-0.38095009932700002</v>
      </c>
      <c r="G84">
        <v>2.0886459910700001E-2</v>
      </c>
      <c r="H84">
        <v>0.13687550902000001</v>
      </c>
      <c r="I84">
        <v>300</v>
      </c>
      <c r="J84">
        <v>8.99</v>
      </c>
      <c r="K84">
        <v>0.222965440357</v>
      </c>
      <c r="L84">
        <v>0.90402339849299995</v>
      </c>
      <c r="M84">
        <v>0.68105795813600001</v>
      </c>
      <c r="N84">
        <v>9.0890000000000004</v>
      </c>
      <c r="O84">
        <f t="shared" si="1"/>
        <v>0</v>
      </c>
    </row>
    <row r="85" spans="1:15">
      <c r="A85">
        <v>3.54</v>
      </c>
      <c r="B85">
        <v>3.55</v>
      </c>
      <c r="C85">
        <v>-1.9162080782300001E-2</v>
      </c>
      <c r="D85">
        <v>0.61316961891499999</v>
      </c>
      <c r="E85">
        <v>5.05403302589E-2</v>
      </c>
      <c r="F85">
        <v>-1.11204759268</v>
      </c>
      <c r="G85">
        <v>9.0051862477400005E-2</v>
      </c>
      <c r="H85">
        <v>-2.1167737260899999</v>
      </c>
      <c r="I85">
        <v>200</v>
      </c>
      <c r="J85">
        <v>3.54</v>
      </c>
      <c r="K85">
        <v>0</v>
      </c>
      <c r="L85">
        <v>0.47080979284399999</v>
      </c>
      <c r="M85">
        <v>0.47080979284399999</v>
      </c>
      <c r="N85">
        <v>3.5567000000000002</v>
      </c>
      <c r="O85">
        <f t="shared" si="1"/>
        <v>0</v>
      </c>
    </row>
    <row r="86" spans="1:15">
      <c r="A86">
        <v>22.19</v>
      </c>
      <c r="B86">
        <v>22.31</v>
      </c>
      <c r="C86">
        <v>7.0683484573100001E-3</v>
      </c>
      <c r="D86">
        <v>0.93040770023700003</v>
      </c>
      <c r="E86">
        <v>7.0373050207599999E-2</v>
      </c>
      <c r="F86">
        <v>-0.46667858297699999</v>
      </c>
      <c r="G86">
        <v>8.9115517130599994E-2</v>
      </c>
      <c r="H86">
        <v>-1.9042372143599999</v>
      </c>
      <c r="I86">
        <v>417</v>
      </c>
      <c r="J86">
        <v>22.42</v>
      </c>
      <c r="K86">
        <v>1.0365029292500001</v>
      </c>
      <c r="L86">
        <v>1.86594372627</v>
      </c>
      <c r="M86">
        <v>0.82944079702399998</v>
      </c>
      <c r="N86">
        <v>22.48</v>
      </c>
      <c r="O86">
        <f t="shared" si="1"/>
        <v>0</v>
      </c>
    </row>
    <row r="87" spans="1:15">
      <c r="A87">
        <v>23.43</v>
      </c>
      <c r="B87">
        <v>23.265000000000001</v>
      </c>
      <c r="C87">
        <v>-1.0003104794E-2</v>
      </c>
      <c r="D87">
        <v>3.3252399579200002E-2</v>
      </c>
      <c r="E87">
        <v>-1.12170831907E-2</v>
      </c>
      <c r="F87">
        <v>-2.7722331728699999E-2</v>
      </c>
      <c r="G87">
        <v>-1.68184297106E-3</v>
      </c>
      <c r="H87">
        <v>-5.07814291988E-2</v>
      </c>
      <c r="I87">
        <v>13306</v>
      </c>
      <c r="J87">
        <v>23.36</v>
      </c>
      <c r="K87">
        <v>-0.29876227059299998</v>
      </c>
      <c r="L87">
        <v>-0.404431883976</v>
      </c>
      <c r="M87">
        <v>-0.105669613383</v>
      </c>
      <c r="N87">
        <v>23.335599999999999</v>
      </c>
      <c r="O87">
        <f t="shared" si="1"/>
        <v>0</v>
      </c>
    </row>
    <row r="88" spans="1:15">
      <c r="A88">
        <v>8.6999999999999993</v>
      </c>
      <c r="B88">
        <v>8.9</v>
      </c>
      <c r="C88">
        <v>1.7888168013399999E-2</v>
      </c>
      <c r="D88">
        <v>-0.10912129253</v>
      </c>
      <c r="E88">
        <v>-4.3123003171900001E-2</v>
      </c>
      <c r="F88">
        <v>0.12976571509099999</v>
      </c>
      <c r="G88">
        <v>-6.2828047760000005E-2</v>
      </c>
      <c r="H88">
        <v>0.27040751109299999</v>
      </c>
      <c r="I88">
        <v>100</v>
      </c>
      <c r="J88">
        <v>8.7249999999999996</v>
      </c>
      <c r="K88">
        <v>0.28735632183900001</v>
      </c>
      <c r="L88">
        <v>-1.0354953475599999</v>
      </c>
      <c r="M88">
        <v>-1.3228516694000001</v>
      </c>
      <c r="N88">
        <v>9</v>
      </c>
      <c r="O88">
        <f t="shared" si="1"/>
        <v>1</v>
      </c>
    </row>
    <row r="89" spans="1:15">
      <c r="A89">
        <v>17.7</v>
      </c>
      <c r="B89">
        <v>17.850000000000001</v>
      </c>
      <c r="C89">
        <v>9.8416807751199997E-3</v>
      </c>
      <c r="D89">
        <v>0.40477105879500003</v>
      </c>
      <c r="E89">
        <v>-0.108527731283</v>
      </c>
      <c r="F89">
        <v>-1.5304152111500001E-3</v>
      </c>
      <c r="G89">
        <v>-0.14052512605100001</v>
      </c>
      <c r="H89">
        <v>0.11036579963</v>
      </c>
      <c r="I89">
        <v>500</v>
      </c>
      <c r="J89">
        <v>17.850000000000001</v>
      </c>
      <c r="K89">
        <v>0.84745762711899997</v>
      </c>
      <c r="L89">
        <v>-3.0380078163499999</v>
      </c>
      <c r="M89">
        <v>-3.8854654434699998</v>
      </c>
      <c r="N89">
        <v>17.824999999999999</v>
      </c>
      <c r="O89">
        <f t="shared" si="1"/>
        <v>0</v>
      </c>
    </row>
    <row r="90" spans="1:15">
      <c r="A90">
        <v>77.31</v>
      </c>
      <c r="B90">
        <v>77.56</v>
      </c>
      <c r="C90">
        <v>1.3339620279800001E-2</v>
      </c>
      <c r="D90">
        <v>1.0577705330200001E-2</v>
      </c>
      <c r="E90">
        <v>3.1126804998900001E-3</v>
      </c>
      <c r="F90">
        <v>-4.2013988129500003E-2</v>
      </c>
      <c r="G90">
        <v>-1.4472372482E-2</v>
      </c>
      <c r="H90">
        <v>2.7033883946400002E-2</v>
      </c>
      <c r="I90">
        <v>200</v>
      </c>
      <c r="J90">
        <v>77.56</v>
      </c>
      <c r="K90">
        <v>0.32337343163900001</v>
      </c>
      <c r="L90">
        <v>4.2953473096799998E-2</v>
      </c>
      <c r="M90">
        <v>-0.28041995854200003</v>
      </c>
      <c r="N90">
        <v>77.709999999999994</v>
      </c>
      <c r="O90">
        <f t="shared" si="1"/>
        <v>0</v>
      </c>
    </row>
    <row r="91" spans="1:15">
      <c r="A91">
        <v>6.3959000000000001</v>
      </c>
      <c r="B91">
        <v>6</v>
      </c>
      <c r="C91">
        <v>-0.16011141925399999</v>
      </c>
      <c r="D91">
        <v>-2.6027426239400002</v>
      </c>
      <c r="E91">
        <v>0.14803466204099999</v>
      </c>
      <c r="F91">
        <v>5.5779958459000003</v>
      </c>
      <c r="G91">
        <v>0.22055275850100001</v>
      </c>
      <c r="H91">
        <v>9.7341701979300002</v>
      </c>
      <c r="I91">
        <v>100</v>
      </c>
      <c r="J91">
        <v>5.9612999999999996</v>
      </c>
      <c r="K91">
        <v>-6.7949780327999996</v>
      </c>
      <c r="L91">
        <v>8.1833635805099991</v>
      </c>
      <c r="M91">
        <v>14.9783416133</v>
      </c>
      <c r="N91">
        <v>6.1</v>
      </c>
      <c r="O91">
        <f t="shared" si="1"/>
        <v>1</v>
      </c>
    </row>
    <row r="92" spans="1:15">
      <c r="A92">
        <v>38.72</v>
      </c>
      <c r="B92">
        <v>38.869999999999997</v>
      </c>
      <c r="C92">
        <v>1.7552603590799999E-2</v>
      </c>
      <c r="D92">
        <v>-0.14292889271500001</v>
      </c>
      <c r="E92">
        <v>-1.7676861156899999E-2</v>
      </c>
      <c r="F92">
        <v>-0.34802194407800002</v>
      </c>
      <c r="G92">
        <v>-3.67735386577E-2</v>
      </c>
      <c r="H92">
        <v>-0.17178671825299999</v>
      </c>
      <c r="I92">
        <v>500</v>
      </c>
      <c r="J92">
        <v>38.85</v>
      </c>
      <c r="K92">
        <v>0.335743801653</v>
      </c>
      <c r="L92">
        <v>-0.88401077814999995</v>
      </c>
      <c r="M92">
        <v>-1.2197545798</v>
      </c>
      <c r="N92">
        <v>38.94</v>
      </c>
      <c r="O92">
        <f t="shared" si="1"/>
        <v>0</v>
      </c>
    </row>
    <row r="93" spans="1:15">
      <c r="A93">
        <v>36.770000000000003</v>
      </c>
      <c r="B93">
        <v>36.880000000000003</v>
      </c>
      <c r="C93">
        <v>1.1105280150999999E-2</v>
      </c>
      <c r="D93">
        <v>4.9813362166399998E-2</v>
      </c>
      <c r="E93">
        <v>-7.3903586953000004E-3</v>
      </c>
      <c r="F93">
        <v>6.18163956215E-2</v>
      </c>
      <c r="G93">
        <v>-2.6949361246599999E-2</v>
      </c>
      <c r="H93">
        <v>0.19212246488099999</v>
      </c>
      <c r="I93">
        <v>300</v>
      </c>
      <c r="J93">
        <v>36.9</v>
      </c>
      <c r="K93">
        <v>0.35354908893100001</v>
      </c>
      <c r="L93">
        <v>-0.17251324125799999</v>
      </c>
      <c r="M93">
        <v>-0.52606233018899995</v>
      </c>
      <c r="N93">
        <v>36.880000000000003</v>
      </c>
      <c r="O93">
        <f t="shared" si="1"/>
        <v>0</v>
      </c>
    </row>
    <row r="94" spans="1:15">
      <c r="A94">
        <v>51.71</v>
      </c>
      <c r="B94">
        <v>51.82</v>
      </c>
      <c r="C94">
        <v>-2.30000324759E-2</v>
      </c>
      <c r="D94">
        <v>0.62901040576</v>
      </c>
      <c r="E94">
        <v>-2.4485588681500001E-2</v>
      </c>
      <c r="F94">
        <v>0.75051950690299996</v>
      </c>
      <c r="G94">
        <v>7.15152704308E-3</v>
      </c>
      <c r="H94">
        <v>-6.2809705809900002E-2</v>
      </c>
      <c r="I94">
        <v>1685</v>
      </c>
      <c r="J94">
        <v>51.655000000000001</v>
      </c>
      <c r="K94">
        <v>-0.10636240572400001</v>
      </c>
      <c r="L94">
        <v>-0.19460556064699999</v>
      </c>
      <c r="M94">
        <v>-8.8243154922700004E-2</v>
      </c>
      <c r="N94">
        <v>51.674300000000002</v>
      </c>
      <c r="O94">
        <f t="shared" si="1"/>
        <v>0</v>
      </c>
    </row>
    <row r="95" spans="1:15">
      <c r="A95">
        <v>52.53</v>
      </c>
      <c r="B95">
        <v>52.05</v>
      </c>
      <c r="C95">
        <v>-4.0069269173400001E-4</v>
      </c>
      <c r="D95">
        <v>0.24019300798900001</v>
      </c>
      <c r="E95">
        <v>3.0227544635600002E-3</v>
      </c>
      <c r="F95">
        <v>4.9061784529700003E-2</v>
      </c>
      <c r="G95">
        <v>9.7182203023799991E-3</v>
      </c>
      <c r="H95">
        <v>-0.32192719856699997</v>
      </c>
      <c r="I95">
        <v>13943</v>
      </c>
      <c r="J95">
        <v>52.516599999999997</v>
      </c>
      <c r="K95">
        <v>-2.5509232819299999E-2</v>
      </c>
      <c r="L95">
        <v>-7.3701718920199999E-2</v>
      </c>
      <c r="M95">
        <v>-4.8192486100900003E-2</v>
      </c>
      <c r="N95">
        <v>52.24</v>
      </c>
      <c r="O95">
        <f t="shared" si="1"/>
        <v>0</v>
      </c>
    </row>
    <row r="96" spans="1:15">
      <c r="A96">
        <v>9.25</v>
      </c>
      <c r="B96">
        <v>9.27</v>
      </c>
      <c r="C96">
        <v>-1.8433432468899998E-2</v>
      </c>
      <c r="D96">
        <v>0.87245811045199995</v>
      </c>
      <c r="E96">
        <v>-1.02867361936E-2</v>
      </c>
      <c r="F96">
        <v>-0.40734619830199997</v>
      </c>
      <c r="G96">
        <v>2.4578248109899999E-3</v>
      </c>
      <c r="H96">
        <v>-1.1436595671200001</v>
      </c>
      <c r="I96">
        <v>250</v>
      </c>
      <c r="J96">
        <v>9.2782999999999998</v>
      </c>
      <c r="K96">
        <v>0.305945945946</v>
      </c>
      <c r="L96">
        <v>-0.51588764924599995</v>
      </c>
      <c r="M96">
        <v>-0.82183359519200005</v>
      </c>
      <c r="N96">
        <v>9.2866999999999997</v>
      </c>
      <c r="O96">
        <f t="shared" si="1"/>
        <v>0</v>
      </c>
    </row>
    <row r="97" spans="1:15">
      <c r="A97">
        <v>5.14</v>
      </c>
      <c r="B97">
        <v>5.08</v>
      </c>
      <c r="C97">
        <v>3.0906688088200001E-2</v>
      </c>
      <c r="D97">
        <v>1.9142315801000001</v>
      </c>
      <c r="E97">
        <v>-1.7237517996199998E-2</v>
      </c>
      <c r="F97">
        <v>-1.6696575433700001</v>
      </c>
      <c r="G97">
        <v>-3.8612566980700001E-2</v>
      </c>
      <c r="H97">
        <v>-3.7201778674799999</v>
      </c>
      <c r="I97">
        <v>100</v>
      </c>
      <c r="J97">
        <v>5.29</v>
      </c>
      <c r="K97">
        <v>2.9182879377400002</v>
      </c>
      <c r="L97">
        <v>-1.0251504922000001</v>
      </c>
      <c r="M97">
        <v>-3.94343842995</v>
      </c>
      <c r="N97">
        <v>5.4</v>
      </c>
      <c r="O97">
        <f t="shared" si="1"/>
        <v>1</v>
      </c>
    </row>
    <row r="98" spans="1:15">
      <c r="A98">
        <v>32.67</v>
      </c>
      <c r="B98">
        <v>33.67</v>
      </c>
      <c r="C98">
        <v>2.7307026043100001E-2</v>
      </c>
      <c r="D98">
        <v>0.63741724389900001</v>
      </c>
      <c r="E98">
        <v>-2.07447535835E-2</v>
      </c>
      <c r="F98">
        <v>-0.31638891688100002</v>
      </c>
      <c r="G98">
        <v>-4.4935793032899997E-2</v>
      </c>
      <c r="H98">
        <v>-1.0135617046900001</v>
      </c>
      <c r="I98">
        <v>297</v>
      </c>
      <c r="J98">
        <v>33.119999999999997</v>
      </c>
      <c r="K98">
        <v>1.3774104683199999</v>
      </c>
      <c r="L98">
        <v>-0.81949897271799998</v>
      </c>
      <c r="M98">
        <v>-2.1969094410399999</v>
      </c>
      <c r="N98">
        <v>33.44</v>
      </c>
      <c r="O98">
        <f t="shared" si="1"/>
        <v>0</v>
      </c>
    </row>
    <row r="99" spans="1:15">
      <c r="A99">
        <v>14.3</v>
      </c>
      <c r="B99">
        <v>14.26</v>
      </c>
      <c r="C99">
        <v>-4.5875500420999998E-3</v>
      </c>
      <c r="D99">
        <v>0.13987044896100001</v>
      </c>
      <c r="E99">
        <v>0</v>
      </c>
      <c r="F99">
        <v>0</v>
      </c>
      <c r="G99">
        <v>0</v>
      </c>
      <c r="H99">
        <v>1.6083916083900002E-2</v>
      </c>
      <c r="I99">
        <v>250</v>
      </c>
      <c r="J99">
        <v>14.297700000000001</v>
      </c>
      <c r="K99">
        <v>-1.6083916083900002E-2</v>
      </c>
      <c r="L99">
        <v>0</v>
      </c>
      <c r="M99">
        <v>1.6083916083900002E-2</v>
      </c>
      <c r="N99">
        <v>14.32</v>
      </c>
      <c r="O99">
        <f t="shared" si="1"/>
        <v>0</v>
      </c>
    </row>
    <row r="100" spans="1:15">
      <c r="A100">
        <v>7.1</v>
      </c>
      <c r="B100">
        <v>7</v>
      </c>
      <c r="C100">
        <v>-6.6124326330200003E-2</v>
      </c>
      <c r="D100">
        <v>0.58435639216000002</v>
      </c>
      <c r="E100">
        <v>-3.8824927629599999E-2</v>
      </c>
      <c r="F100">
        <v>0.35390891026799998</v>
      </c>
      <c r="G100">
        <v>4.3984128981999999E-2</v>
      </c>
      <c r="H100">
        <v>-0.59144072510400003</v>
      </c>
      <c r="I100">
        <v>1100</v>
      </c>
      <c r="J100">
        <v>6.99</v>
      </c>
      <c r="K100">
        <v>-1.54929577465</v>
      </c>
      <c r="L100">
        <v>-1.22993835176</v>
      </c>
      <c r="M100">
        <v>0.31935742288899999</v>
      </c>
      <c r="N100">
        <v>7.0250000000000004</v>
      </c>
      <c r="O100">
        <f t="shared" si="1"/>
        <v>0</v>
      </c>
    </row>
    <row r="101" spans="1:15">
      <c r="A101">
        <v>103.65</v>
      </c>
      <c r="B101">
        <v>101.4</v>
      </c>
      <c r="C101">
        <v>-1.3534833030200001E-3</v>
      </c>
      <c r="D101">
        <v>-8.02180364998E-2</v>
      </c>
      <c r="E101">
        <v>7.1309289153100003E-2</v>
      </c>
      <c r="F101">
        <v>-0.44393276342299998</v>
      </c>
      <c r="G101">
        <v>6.3483677051100001E-2</v>
      </c>
      <c r="H101">
        <v>-0.18589396678600001</v>
      </c>
      <c r="I101">
        <v>200</v>
      </c>
      <c r="J101">
        <v>103.4</v>
      </c>
      <c r="K101">
        <v>-0.241196333816</v>
      </c>
      <c r="L101">
        <v>1.30271500176</v>
      </c>
      <c r="M101">
        <v>1.54391133558</v>
      </c>
      <c r="N101">
        <v>102.4</v>
      </c>
      <c r="O101">
        <f t="shared" si="1"/>
        <v>0</v>
      </c>
    </row>
    <row r="102" spans="1:15">
      <c r="A102">
        <v>41.3</v>
      </c>
      <c r="B102">
        <v>40.950000000000003</v>
      </c>
      <c r="C102">
        <v>-6.1031977935299998E-2</v>
      </c>
      <c r="D102">
        <v>-0.45301155025099998</v>
      </c>
      <c r="E102">
        <v>-6.2498676342200001E-2</v>
      </c>
      <c r="F102">
        <v>1.7538864869099999</v>
      </c>
      <c r="G102">
        <v>-1.93690103638E-2</v>
      </c>
      <c r="H102">
        <v>2.5878515862200002</v>
      </c>
      <c r="I102">
        <v>600</v>
      </c>
      <c r="J102">
        <v>40.375</v>
      </c>
      <c r="K102">
        <v>-2.2397094431000002</v>
      </c>
      <c r="L102">
        <v>5.3610455519399997E-2</v>
      </c>
      <c r="M102">
        <v>2.2933198986200001</v>
      </c>
      <c r="N102">
        <v>41.05</v>
      </c>
      <c r="O102">
        <f t="shared" si="1"/>
        <v>1</v>
      </c>
    </row>
    <row r="103" spans="1:15">
      <c r="A103">
        <v>19.399999999999999</v>
      </c>
      <c r="B103">
        <v>20.100000000000001</v>
      </c>
      <c r="C103">
        <v>0.140502161623</v>
      </c>
      <c r="D103">
        <v>0.167326238776</v>
      </c>
      <c r="E103">
        <v>0.109338637837</v>
      </c>
      <c r="F103">
        <v>1.08481225901</v>
      </c>
      <c r="G103">
        <v>-0.12848777858800001</v>
      </c>
      <c r="H103">
        <v>2.9921750222500001</v>
      </c>
      <c r="I103">
        <v>20614</v>
      </c>
      <c r="J103">
        <v>20.45</v>
      </c>
      <c r="K103">
        <v>5.4123711340199998</v>
      </c>
      <c r="L103">
        <v>4.8000687097099997</v>
      </c>
      <c r="M103">
        <v>-0.61230242431399995</v>
      </c>
      <c r="N103">
        <v>20.23</v>
      </c>
      <c r="O103">
        <f t="shared" si="1"/>
        <v>0</v>
      </c>
    </row>
    <row r="104" spans="1:15">
      <c r="A104">
        <v>52.94</v>
      </c>
      <c r="B104">
        <v>53.96</v>
      </c>
      <c r="C104">
        <v>-4.53267241064E-3</v>
      </c>
      <c r="D104">
        <v>0.63531523818799995</v>
      </c>
      <c r="E104">
        <v>-1.9500347382500002E-2</v>
      </c>
      <c r="F104">
        <v>0.52006740381899996</v>
      </c>
      <c r="G104">
        <v>2.27563510371E-3</v>
      </c>
      <c r="H104">
        <v>-0.47386864376299997</v>
      </c>
      <c r="I104">
        <v>3303</v>
      </c>
      <c r="J104">
        <v>53.16</v>
      </c>
      <c r="K104">
        <v>0.41556479032900001</v>
      </c>
      <c r="L104">
        <v>-0.15103124049</v>
      </c>
      <c r="M104">
        <v>-0.56659603081900001</v>
      </c>
      <c r="N104">
        <v>53.54</v>
      </c>
      <c r="O104">
        <f t="shared" si="1"/>
        <v>0</v>
      </c>
    </row>
    <row r="105" spans="1:15">
      <c r="A105">
        <v>21.74</v>
      </c>
      <c r="B105">
        <v>19.760000000000002</v>
      </c>
      <c r="C105">
        <v>-0.20730020340499999</v>
      </c>
      <c r="D105">
        <v>-5.6950174286599999</v>
      </c>
      <c r="E105">
        <v>0.11514033883499999</v>
      </c>
      <c r="F105">
        <v>1.42455770499</v>
      </c>
      <c r="G105">
        <v>0.109282261714</v>
      </c>
      <c r="H105">
        <v>11.8245699597</v>
      </c>
      <c r="I105">
        <v>100</v>
      </c>
      <c r="J105">
        <v>19.46</v>
      </c>
      <c r="K105">
        <v>-10.4875804968</v>
      </c>
      <c r="L105">
        <v>4.72029508381</v>
      </c>
      <c r="M105">
        <v>15.2078755806</v>
      </c>
      <c r="N105">
        <v>19.87</v>
      </c>
      <c r="O105">
        <f t="shared" si="1"/>
        <v>1</v>
      </c>
    </row>
    <row r="106" spans="1:15">
      <c r="A106">
        <v>24.74</v>
      </c>
      <c r="B106">
        <v>23.85</v>
      </c>
      <c r="C106">
        <v>9.1193507425799999E-2</v>
      </c>
      <c r="D106">
        <v>-5.8009309731199998</v>
      </c>
      <c r="E106">
        <v>-0.51823226334500005</v>
      </c>
      <c r="F106">
        <v>-2.9662829132200002</v>
      </c>
      <c r="G106">
        <v>-0.56074065134899997</v>
      </c>
      <c r="H106">
        <v>1.7707124326999999</v>
      </c>
      <c r="I106">
        <v>1600</v>
      </c>
      <c r="J106">
        <v>23.62</v>
      </c>
      <c r="K106">
        <v>-4.5270816491500003</v>
      </c>
      <c r="L106">
        <v>-16.778528532500001</v>
      </c>
      <c r="M106">
        <v>-12.2514468834</v>
      </c>
      <c r="N106">
        <v>23.8</v>
      </c>
      <c r="O106">
        <f t="shared" si="1"/>
        <v>0</v>
      </c>
    </row>
    <row r="107" spans="1:15">
      <c r="A107">
        <v>5.35</v>
      </c>
      <c r="B107">
        <v>5.88</v>
      </c>
      <c r="C107">
        <v>3.6990654205600002</v>
      </c>
      <c r="D107">
        <v>0</v>
      </c>
      <c r="E107">
        <v>0</v>
      </c>
      <c r="G107">
        <v>0</v>
      </c>
      <c r="I107">
        <v>100</v>
      </c>
      <c r="J107">
        <v>5.9436999999999998</v>
      </c>
      <c r="K107">
        <v>11.097196261700001</v>
      </c>
      <c r="L107">
        <v>0</v>
      </c>
      <c r="M107">
        <v>-11.097196261700001</v>
      </c>
      <c r="N107">
        <v>6.08</v>
      </c>
      <c r="O107">
        <f t="shared" si="1"/>
        <v>1</v>
      </c>
    </row>
    <row r="108" spans="1:15">
      <c r="A108">
        <v>15.6</v>
      </c>
      <c r="B108">
        <v>15.25</v>
      </c>
      <c r="C108" s="2">
        <v>-1.32967061663E-16</v>
      </c>
      <c r="D108">
        <v>-2.5641025641000001</v>
      </c>
      <c r="E108">
        <v>0</v>
      </c>
      <c r="F108">
        <v>0</v>
      </c>
      <c r="G108">
        <v>0</v>
      </c>
      <c r="H108">
        <v>2.5641025641000001</v>
      </c>
      <c r="I108">
        <v>600</v>
      </c>
      <c r="J108">
        <v>15.2</v>
      </c>
      <c r="K108">
        <v>-2.5641025641000001</v>
      </c>
      <c r="L108">
        <v>0</v>
      </c>
      <c r="M108">
        <v>2.5641025641000001</v>
      </c>
      <c r="N108">
        <v>15.25</v>
      </c>
      <c r="O108">
        <f t="shared" si="1"/>
        <v>0</v>
      </c>
    </row>
    <row r="109" spans="1:15">
      <c r="A109">
        <v>88.18</v>
      </c>
      <c r="B109">
        <v>86.22</v>
      </c>
      <c r="C109">
        <v>-4.1678403412399997E-3</v>
      </c>
      <c r="D109">
        <v>-1.25929115848</v>
      </c>
      <c r="E109">
        <v>-7.4314677495300003E-3</v>
      </c>
      <c r="F109">
        <v>-1.3018425820299999</v>
      </c>
      <c r="G109">
        <v>-2.1919897592900001E-2</v>
      </c>
      <c r="H109">
        <v>0.34517022975599998</v>
      </c>
      <c r="I109">
        <v>1958</v>
      </c>
      <c r="J109">
        <v>87</v>
      </c>
      <c r="K109">
        <v>-1.33817192107</v>
      </c>
      <c r="L109">
        <v>-1.2079452966099999</v>
      </c>
      <c r="M109">
        <v>0.13022662445899999</v>
      </c>
      <c r="N109">
        <v>86.772999999999996</v>
      </c>
      <c r="O109">
        <f t="shared" si="1"/>
        <v>0</v>
      </c>
    </row>
    <row r="110" spans="1:15">
      <c r="A110">
        <v>73.010000000000005</v>
      </c>
      <c r="B110">
        <v>74.13</v>
      </c>
      <c r="C110">
        <v>6.38025723387E-3</v>
      </c>
      <c r="D110">
        <v>0.46680856798199999</v>
      </c>
      <c r="E110">
        <v>-3.5138631722699998E-3</v>
      </c>
      <c r="F110">
        <v>-0.29316708366999999</v>
      </c>
      <c r="G110">
        <v>-3.1148076629499998E-3</v>
      </c>
      <c r="H110">
        <v>-0.89814029305400001</v>
      </c>
      <c r="I110">
        <v>4614</v>
      </c>
      <c r="J110">
        <v>73.435000000000002</v>
      </c>
      <c r="K110">
        <v>0.58211203944699996</v>
      </c>
      <c r="L110">
        <v>-0.38448597599399997</v>
      </c>
      <c r="M110">
        <v>-0.96659801544099999</v>
      </c>
      <c r="N110">
        <v>74.14</v>
      </c>
      <c r="O110">
        <f t="shared" si="1"/>
        <v>0</v>
      </c>
    </row>
    <row r="111" spans="1:15">
      <c r="A111">
        <v>7.48</v>
      </c>
      <c r="B111">
        <v>7.48</v>
      </c>
      <c r="C111">
        <v>-1.6299023268999999E-2</v>
      </c>
      <c r="D111">
        <v>0.44803878367299999</v>
      </c>
      <c r="E111">
        <v>-1.42247766597E-3</v>
      </c>
      <c r="F111">
        <v>6.7711674432499994E-2</v>
      </c>
      <c r="G111">
        <v>2.2247981995599998E-2</v>
      </c>
      <c r="H111">
        <v>-0.53723898813199999</v>
      </c>
      <c r="I111">
        <v>2500</v>
      </c>
      <c r="J111">
        <v>7.48</v>
      </c>
      <c r="K111">
        <v>0</v>
      </c>
      <c r="L111">
        <v>6.21670669142E-2</v>
      </c>
      <c r="M111">
        <v>6.21670669142E-2</v>
      </c>
      <c r="N111">
        <v>7.48</v>
      </c>
      <c r="O111">
        <f t="shared" si="1"/>
        <v>0</v>
      </c>
    </row>
    <row r="112" spans="1:15">
      <c r="A112">
        <v>3.53</v>
      </c>
      <c r="B112">
        <v>3.86</v>
      </c>
      <c r="C112">
        <v>-0.116455725121</v>
      </c>
      <c r="D112">
        <v>-0.11736955131100001</v>
      </c>
      <c r="E112">
        <v>-0.23845867322200001</v>
      </c>
      <c r="F112">
        <v>0.82196010908100003</v>
      </c>
      <c r="G112">
        <v>-0.21540838388299999</v>
      </c>
      <c r="H112">
        <v>2.9354682565800001</v>
      </c>
      <c r="I112">
        <v>1500</v>
      </c>
      <c r="J112">
        <v>3.48</v>
      </c>
      <c r="K112">
        <v>-1.4164305949</v>
      </c>
      <c r="L112">
        <v>-5.40663319065</v>
      </c>
      <c r="M112">
        <v>-3.99020259575</v>
      </c>
      <c r="N112">
        <v>3.85</v>
      </c>
      <c r="O112">
        <f t="shared" si="1"/>
        <v>1</v>
      </c>
    </row>
    <row r="113" spans="1:15">
      <c r="A113">
        <v>58.45</v>
      </c>
      <c r="B113">
        <v>57.99</v>
      </c>
      <c r="C113">
        <v>0</v>
      </c>
      <c r="D113">
        <v>0</v>
      </c>
      <c r="E113">
        <v>0</v>
      </c>
      <c r="G113">
        <v>0</v>
      </c>
      <c r="I113">
        <v>100</v>
      </c>
      <c r="J113">
        <v>58.45</v>
      </c>
      <c r="K113">
        <v>0</v>
      </c>
      <c r="L113">
        <v>0</v>
      </c>
      <c r="M113">
        <v>0</v>
      </c>
      <c r="N113">
        <v>58</v>
      </c>
      <c r="O113">
        <f t="shared" si="1"/>
        <v>0</v>
      </c>
    </row>
    <row r="114" spans="1:15">
      <c r="A114">
        <v>11.44</v>
      </c>
      <c r="B114">
        <v>11.625</v>
      </c>
      <c r="C114">
        <v>-6.1174773838199997E-2</v>
      </c>
      <c r="D114">
        <v>-0.64590261768500001</v>
      </c>
      <c r="E114">
        <v>-5.17845877417E-2</v>
      </c>
      <c r="F114">
        <v>0.674243003284</v>
      </c>
      <c r="G114">
        <v>-2.4312060269199999E-2</v>
      </c>
      <c r="H114">
        <v>1.9238267528699999</v>
      </c>
      <c r="I114">
        <v>200</v>
      </c>
      <c r="J114">
        <v>11.2</v>
      </c>
      <c r="K114">
        <v>-2.0979020979</v>
      </c>
      <c r="L114">
        <v>-0.52097596534099999</v>
      </c>
      <c r="M114">
        <v>1.5769261325599999</v>
      </c>
      <c r="N114">
        <v>11.65</v>
      </c>
      <c r="O114">
        <f t="shared" si="1"/>
        <v>1</v>
      </c>
    </row>
    <row r="115" spans="1:15">
      <c r="A115">
        <v>140.72</v>
      </c>
      <c r="B115">
        <v>143.97999999999999</v>
      </c>
      <c r="C115">
        <v>3.68914935172E-3</v>
      </c>
      <c r="D115">
        <v>0.81309515349600003</v>
      </c>
      <c r="E115">
        <v>-4.1254564234600001E-3</v>
      </c>
      <c r="F115">
        <v>1.37191928582E-2</v>
      </c>
      <c r="G115">
        <v>2.6005874145799998E-3</v>
      </c>
      <c r="H115">
        <v>-1.01137495057</v>
      </c>
      <c r="I115">
        <v>1500</v>
      </c>
      <c r="J115">
        <v>142.19999999999999</v>
      </c>
      <c r="K115">
        <v>1.0517339397400001</v>
      </c>
      <c r="L115">
        <v>3.7049017401499999E-3</v>
      </c>
      <c r="M115">
        <v>-1.0480290379999999</v>
      </c>
      <c r="N115">
        <v>143.46</v>
      </c>
      <c r="O115">
        <f t="shared" si="1"/>
        <v>0</v>
      </c>
    </row>
    <row r="116" spans="1:15">
      <c r="A116">
        <v>20.399999999999999</v>
      </c>
      <c r="B116">
        <v>20.65</v>
      </c>
      <c r="C116">
        <v>9.5345235945599998E-3</v>
      </c>
      <c r="D116">
        <v>0.24528117968099999</v>
      </c>
      <c r="E116">
        <v>-1.5916467485900001E-2</v>
      </c>
      <c r="F116">
        <v>0.64343837674000004</v>
      </c>
      <c r="G116">
        <v>-2.02825864031E-2</v>
      </c>
      <c r="H116">
        <v>0.29003081938500003</v>
      </c>
      <c r="I116">
        <v>851</v>
      </c>
      <c r="J116">
        <v>20.49</v>
      </c>
      <c r="K116">
        <v>0.44117647058800002</v>
      </c>
      <c r="L116">
        <v>0.294744759854</v>
      </c>
      <c r="M116">
        <v>-0.146431710735</v>
      </c>
      <c r="N116">
        <v>20.62</v>
      </c>
      <c r="O116">
        <f t="shared" si="1"/>
        <v>0</v>
      </c>
    </row>
    <row r="117" spans="1:15">
      <c r="A117">
        <v>4.05</v>
      </c>
      <c r="B117">
        <v>4.7</v>
      </c>
      <c r="C117">
        <v>9.0134382169800006E-2</v>
      </c>
      <c r="D117">
        <v>3.8357187078899999</v>
      </c>
      <c r="E117">
        <v>-0.13058552866100001</v>
      </c>
      <c r="F117">
        <v>-0.210621820421</v>
      </c>
      <c r="G117">
        <v>-7.8092090340599996E-2</v>
      </c>
      <c r="H117">
        <v>-6.1793201775700002</v>
      </c>
      <c r="I117">
        <v>400</v>
      </c>
      <c r="J117">
        <v>4.25</v>
      </c>
      <c r="K117">
        <v>4.9382716049399997</v>
      </c>
      <c r="L117">
        <v>-2.8806584362100001</v>
      </c>
      <c r="M117">
        <v>-7.8189300411499998</v>
      </c>
      <c r="N117">
        <v>4.25</v>
      </c>
      <c r="O117">
        <f t="shared" si="1"/>
        <v>0</v>
      </c>
    </row>
    <row r="118" spans="1:15">
      <c r="A118">
        <v>44.66</v>
      </c>
      <c r="B118">
        <v>45.76</v>
      </c>
      <c r="C118">
        <v>2.0871243145499999E-2</v>
      </c>
      <c r="D118">
        <v>0.24972654728599999</v>
      </c>
      <c r="E118">
        <v>-2.5725296784099998E-2</v>
      </c>
      <c r="F118">
        <v>-0.47070389020100001</v>
      </c>
      <c r="G118">
        <v>-5.5802007967200001E-2</v>
      </c>
      <c r="H118">
        <v>-0.51684551821900004</v>
      </c>
      <c r="I118">
        <v>2498</v>
      </c>
      <c r="J118">
        <v>45.16</v>
      </c>
      <c r="K118">
        <v>1.1195700850899999</v>
      </c>
      <c r="L118">
        <v>-1.26423406913</v>
      </c>
      <c r="M118">
        <v>-2.3838041542199999</v>
      </c>
      <c r="N118">
        <v>45.75</v>
      </c>
      <c r="O118">
        <f t="shared" si="1"/>
        <v>0</v>
      </c>
    </row>
    <row r="119" spans="1:15">
      <c r="A119">
        <v>1.97</v>
      </c>
      <c r="B119">
        <v>2.0699999999999998</v>
      </c>
      <c r="C119">
        <v>1.9336417226100001E-2</v>
      </c>
      <c r="D119">
        <v>3.94149132143</v>
      </c>
      <c r="E119">
        <v>5.9953177113700002E-3</v>
      </c>
      <c r="F119">
        <v>4.4042973735600004</v>
      </c>
      <c r="G119">
        <v>8.4917613689500002E-2</v>
      </c>
      <c r="H119">
        <v>-1.59320360262</v>
      </c>
      <c r="I119">
        <v>31234</v>
      </c>
      <c r="J119">
        <v>2.09</v>
      </c>
      <c r="K119">
        <v>6.0913705583800004</v>
      </c>
      <c r="L119">
        <v>5.3948388812300001</v>
      </c>
      <c r="M119">
        <v>-0.69653167714399999</v>
      </c>
      <c r="N119">
        <v>2.27</v>
      </c>
      <c r="O119">
        <f t="shared" si="1"/>
        <v>1</v>
      </c>
    </row>
    <row r="120" spans="1:15">
      <c r="A120">
        <v>2.29</v>
      </c>
      <c r="B120">
        <v>2.08</v>
      </c>
      <c r="C120">
        <v>-0.13651570643800001</v>
      </c>
      <c r="D120">
        <v>-5.61883716016</v>
      </c>
      <c r="E120">
        <v>-0.20478779670399999</v>
      </c>
      <c r="F120">
        <v>-9.9435893482199997</v>
      </c>
      <c r="G120">
        <v>-0.15284587157400001</v>
      </c>
      <c r="H120">
        <v>-2.58653340078</v>
      </c>
      <c r="I120">
        <v>2600</v>
      </c>
      <c r="J120">
        <v>2.0998999999999999</v>
      </c>
      <c r="K120">
        <v>-8.30131004367</v>
      </c>
      <c r="L120">
        <v>-15.373921750199999</v>
      </c>
      <c r="M120">
        <v>-7.07261170655</v>
      </c>
      <c r="N120">
        <v>2.13</v>
      </c>
      <c r="O120">
        <f t="shared" si="1"/>
        <v>0</v>
      </c>
    </row>
    <row r="121" spans="1:15">
      <c r="A121">
        <v>10</v>
      </c>
      <c r="B121">
        <v>10</v>
      </c>
      <c r="C121">
        <v>-3.9446914070300002E-2</v>
      </c>
      <c r="D121">
        <v>0.45548303234800003</v>
      </c>
      <c r="E121">
        <v>0.38355043859600002</v>
      </c>
      <c r="F121">
        <v>-6.6340219298200003</v>
      </c>
      <c r="G121">
        <v>0.38390570175400002</v>
      </c>
      <c r="H121">
        <v>-6.4797850877199998</v>
      </c>
      <c r="I121">
        <v>250</v>
      </c>
      <c r="J121">
        <v>9.9809999999999999</v>
      </c>
      <c r="K121">
        <v>-0.19</v>
      </c>
      <c r="L121">
        <v>4.1811666666700003</v>
      </c>
      <c r="M121">
        <v>4.3711666666699998</v>
      </c>
      <c r="N121">
        <v>9.99</v>
      </c>
      <c r="O121">
        <f t="shared" si="1"/>
        <v>0</v>
      </c>
    </row>
    <row r="122" spans="1:15">
      <c r="A122">
        <v>8.82</v>
      </c>
      <c r="B122">
        <v>8.84</v>
      </c>
      <c r="C122">
        <v>-3.9655924967800002E-2</v>
      </c>
      <c r="D122">
        <v>1.2808331470300001</v>
      </c>
      <c r="E122">
        <v>0</v>
      </c>
      <c r="G122">
        <v>0</v>
      </c>
      <c r="I122">
        <v>100</v>
      </c>
      <c r="J122">
        <v>8.8699999999999992</v>
      </c>
      <c r="K122">
        <v>0.56689342403599996</v>
      </c>
      <c r="L122">
        <v>0</v>
      </c>
      <c r="M122">
        <v>-0.56689342403599996</v>
      </c>
      <c r="N122">
        <v>8.8603000000000005</v>
      </c>
      <c r="O122">
        <f t="shared" si="1"/>
        <v>0</v>
      </c>
    </row>
    <row r="123" spans="1:15">
      <c r="A123">
        <v>7.95</v>
      </c>
      <c r="B123">
        <v>7.95</v>
      </c>
      <c r="C123">
        <v>-1.29750277975E-2</v>
      </c>
      <c r="D123">
        <v>-2.7260733899699998</v>
      </c>
      <c r="E123">
        <v>-0.194054824791</v>
      </c>
      <c r="F123">
        <v>1.2595961071699999</v>
      </c>
      <c r="G123">
        <v>-0.150386251177</v>
      </c>
      <c r="H123">
        <v>3.05543389779</v>
      </c>
      <c r="I123">
        <v>100</v>
      </c>
      <c r="J123">
        <v>7.7</v>
      </c>
      <c r="K123">
        <v>-3.1446540880499998</v>
      </c>
      <c r="L123">
        <v>-4.2371439038599998</v>
      </c>
      <c r="M123">
        <v>-1.09248981581</v>
      </c>
      <c r="N123">
        <v>7.85</v>
      </c>
      <c r="O123">
        <f t="shared" si="1"/>
        <v>1</v>
      </c>
    </row>
    <row r="124" spans="1:15">
      <c r="A124">
        <v>62.08</v>
      </c>
      <c r="B124">
        <v>62.15</v>
      </c>
      <c r="C124">
        <v>-6.3913368806099999E-3</v>
      </c>
      <c r="D124">
        <v>0.21684299135400001</v>
      </c>
      <c r="E124">
        <v>-1.17357750226E-2</v>
      </c>
      <c r="F124">
        <v>0.43897258228199998</v>
      </c>
      <c r="G124">
        <v>3.4805986666700001E-3</v>
      </c>
      <c r="H124">
        <v>3.6503201719399997E-2</v>
      </c>
      <c r="I124">
        <v>700</v>
      </c>
      <c r="J124">
        <v>62.15</v>
      </c>
      <c r="K124">
        <v>0.112757731959</v>
      </c>
      <c r="L124">
        <v>4.4370455038499998E-2</v>
      </c>
      <c r="M124">
        <v>-6.83872769203E-2</v>
      </c>
      <c r="N124">
        <v>62.21</v>
      </c>
      <c r="O124">
        <f t="shared" si="1"/>
        <v>0</v>
      </c>
    </row>
    <row r="125" spans="1:15">
      <c r="A125">
        <v>44.06</v>
      </c>
      <c r="B125">
        <v>45.375</v>
      </c>
      <c r="C125">
        <v>5.3231114462700003E-3</v>
      </c>
      <c r="D125">
        <v>0.98452302944699999</v>
      </c>
      <c r="E125">
        <v>6.1771302634E-3</v>
      </c>
      <c r="F125">
        <v>0.103119545922</v>
      </c>
      <c r="G125">
        <v>8.2700553061199999E-4</v>
      </c>
      <c r="H125">
        <v>-0.87511332223299998</v>
      </c>
      <c r="I125">
        <v>12075</v>
      </c>
      <c r="J125">
        <v>44.74</v>
      </c>
      <c r="K125">
        <v>1.5433499772999999</v>
      </c>
      <c r="L125">
        <v>0.56572067863700004</v>
      </c>
      <c r="M125">
        <v>-0.97762929866600001</v>
      </c>
      <c r="N125">
        <v>45.494999999999997</v>
      </c>
      <c r="O125">
        <f t="shared" si="1"/>
        <v>1</v>
      </c>
    </row>
    <row r="126" spans="1:15">
      <c r="A126">
        <v>34.96</v>
      </c>
      <c r="B126">
        <v>35.11</v>
      </c>
      <c r="C126">
        <v>2.8279890944100002E-3</v>
      </c>
      <c r="D126">
        <v>0.137832946181</v>
      </c>
      <c r="E126">
        <v>-1.3843661663999999E-2</v>
      </c>
      <c r="F126">
        <v>0.26944246661799998</v>
      </c>
      <c r="G126">
        <v>3.4174446249199998E-3</v>
      </c>
      <c r="H126">
        <v>-0.37809560645099999</v>
      </c>
      <c r="I126">
        <v>300</v>
      </c>
      <c r="J126">
        <v>35.020000000000003</v>
      </c>
      <c r="K126">
        <v>0.171624713959</v>
      </c>
      <c r="L126">
        <v>-6.2245079484499997E-2</v>
      </c>
      <c r="M126">
        <v>-0.23386979344299999</v>
      </c>
      <c r="N126">
        <v>35.130000000000003</v>
      </c>
      <c r="O126">
        <f t="shared" si="1"/>
        <v>0</v>
      </c>
    </row>
    <row r="127" spans="1:15">
      <c r="A127">
        <v>21.72</v>
      </c>
      <c r="B127">
        <v>21.98</v>
      </c>
      <c r="C127">
        <v>8.1495053542200002E-3</v>
      </c>
      <c r="D127">
        <v>-0.36557939485500002</v>
      </c>
      <c r="E127">
        <v>-9.0403297932900001E-2</v>
      </c>
      <c r="F127">
        <v>-0.46629954746800001</v>
      </c>
      <c r="G127">
        <v>-0.10770647873899999</v>
      </c>
      <c r="H127">
        <v>9.0461093185099997E-2</v>
      </c>
      <c r="I127">
        <v>1251</v>
      </c>
      <c r="J127">
        <v>21.71</v>
      </c>
      <c r="K127">
        <v>-4.6040515653799997E-2</v>
      </c>
      <c r="L127">
        <v>-3.1385242134300002</v>
      </c>
      <c r="M127">
        <v>-3.0924836977800001</v>
      </c>
      <c r="N127">
        <v>21.992999999999999</v>
      </c>
      <c r="O127">
        <f t="shared" si="1"/>
        <v>0</v>
      </c>
    </row>
    <row r="128" spans="1:15">
      <c r="A128">
        <v>102.45</v>
      </c>
      <c r="B128">
        <v>102.75</v>
      </c>
      <c r="C128">
        <v>-3.2433006754999999E-3</v>
      </c>
      <c r="D128">
        <v>0.74702459568000001</v>
      </c>
      <c r="E128">
        <v>-7.2212612958700004E-2</v>
      </c>
      <c r="F128">
        <v>-0.29157315399299999</v>
      </c>
      <c r="G128">
        <v>-5.5015439765E-2</v>
      </c>
      <c r="H128">
        <v>-1.3136176531899999</v>
      </c>
      <c r="I128">
        <v>100</v>
      </c>
      <c r="J128">
        <v>103.15</v>
      </c>
      <c r="K128">
        <v>0.68326012689100002</v>
      </c>
      <c r="L128">
        <v>-2.3362336372999999</v>
      </c>
      <c r="M128">
        <v>-3.0194937641899999</v>
      </c>
      <c r="N128">
        <v>102.97499999999999</v>
      </c>
      <c r="O128">
        <f t="shared" si="1"/>
        <v>0</v>
      </c>
    </row>
    <row r="129" spans="1:15">
      <c r="A129">
        <v>29.61</v>
      </c>
      <c r="B129">
        <v>29.835000000000001</v>
      </c>
      <c r="C129">
        <v>2.19520432286E-4</v>
      </c>
      <c r="D129">
        <v>-9.0567158000200002E-2</v>
      </c>
      <c r="E129">
        <v>5.2170542968399999E-4</v>
      </c>
      <c r="F129">
        <v>-0.12513890317099999</v>
      </c>
      <c r="G129">
        <v>6.5113733216500002E-4</v>
      </c>
      <c r="H129">
        <v>-4.15312053784E-2</v>
      </c>
      <c r="I129">
        <v>39694</v>
      </c>
      <c r="J129">
        <v>29.68</v>
      </c>
      <c r="K129">
        <v>0.23640661938499999</v>
      </c>
      <c r="L129">
        <v>2.5314079509500001E-2</v>
      </c>
      <c r="M129">
        <v>-0.21109253987599999</v>
      </c>
      <c r="N129">
        <v>29.84</v>
      </c>
      <c r="O129">
        <f t="shared" si="1"/>
        <v>0</v>
      </c>
    </row>
    <row r="130" spans="1:15">
      <c r="A130">
        <v>9.81</v>
      </c>
      <c r="B130">
        <v>9.98</v>
      </c>
      <c r="C130">
        <v>3.2619775739000001E-3</v>
      </c>
      <c r="D130">
        <v>1.0427476899799999</v>
      </c>
      <c r="E130">
        <v>4.3698144555199998E-3</v>
      </c>
      <c r="F130">
        <v>0.99387611655800001</v>
      </c>
      <c r="G130">
        <v>9.2220060967E-3</v>
      </c>
      <c r="H130">
        <v>-0.21230282173100001</v>
      </c>
      <c r="I130">
        <v>80354</v>
      </c>
      <c r="J130">
        <v>9.9350000000000005</v>
      </c>
      <c r="K130">
        <v>1.2742099898100001</v>
      </c>
      <c r="L130">
        <v>1.0981943107600001</v>
      </c>
      <c r="M130">
        <v>-0.176015679043</v>
      </c>
      <c r="N130">
        <v>9.99</v>
      </c>
      <c r="O130">
        <f t="shared" si="1"/>
        <v>0</v>
      </c>
    </row>
    <row r="131" spans="1:15">
      <c r="A131">
        <v>24.95</v>
      </c>
      <c r="B131">
        <v>25.48</v>
      </c>
      <c r="C131">
        <v>2.9575117977899999E-2</v>
      </c>
      <c r="D131">
        <v>0.86589550067900001</v>
      </c>
      <c r="E131">
        <v>0.103189443693</v>
      </c>
      <c r="F131">
        <v>0.84794261137299998</v>
      </c>
      <c r="G131">
        <v>9.1504809467500003E-2</v>
      </c>
      <c r="H131">
        <v>-0.39331391878100003</v>
      </c>
      <c r="I131">
        <v>3492</v>
      </c>
      <c r="J131">
        <v>25.35</v>
      </c>
      <c r="K131">
        <v>1.6032064128300001</v>
      </c>
      <c r="L131">
        <v>3.48511259045</v>
      </c>
      <c r="M131">
        <v>1.8819061776299999</v>
      </c>
      <c r="N131">
        <v>25.45</v>
      </c>
      <c r="O131">
        <f t="shared" ref="O131:O194" si="2">IF((N131-J131)/J131*100&gt;=1.5,1,0)</f>
        <v>0</v>
      </c>
    </row>
    <row r="132" spans="1:15">
      <c r="A132">
        <v>96</v>
      </c>
      <c r="B132">
        <v>98.25</v>
      </c>
      <c r="C132">
        <v>2.3090935819899999E-2</v>
      </c>
      <c r="D132">
        <v>0.866730720766</v>
      </c>
      <c r="E132">
        <v>1.61899968679E-2</v>
      </c>
      <c r="F132">
        <v>0.67634594818799998</v>
      </c>
      <c r="G132">
        <v>1.9528209118599999E-2</v>
      </c>
      <c r="H132">
        <v>-0.744120041841</v>
      </c>
      <c r="I132">
        <v>1813</v>
      </c>
      <c r="J132">
        <v>97.41</v>
      </c>
      <c r="K132">
        <v>1.46875</v>
      </c>
      <c r="L132">
        <v>0.99753273321900005</v>
      </c>
      <c r="M132">
        <v>-0.47121726678100001</v>
      </c>
      <c r="N132">
        <v>97.9</v>
      </c>
      <c r="O132">
        <f t="shared" si="2"/>
        <v>0</v>
      </c>
    </row>
    <row r="133" spans="1:15">
      <c r="A133">
        <v>6.1</v>
      </c>
      <c r="B133">
        <v>6.08</v>
      </c>
      <c r="C133">
        <v>-8.6429138022200008E-3</v>
      </c>
      <c r="D133">
        <v>0.14418627710199999</v>
      </c>
      <c r="E133">
        <v>6.0515685526900002E-2</v>
      </c>
      <c r="F133">
        <v>-1.11632638153</v>
      </c>
      <c r="G133">
        <v>7.3013934090700006E-2</v>
      </c>
      <c r="H133">
        <v>-1.34135090164</v>
      </c>
      <c r="I133">
        <v>200</v>
      </c>
      <c r="J133">
        <v>6.0949999999999998</v>
      </c>
      <c r="K133">
        <v>-8.19672131148E-2</v>
      </c>
      <c r="L133">
        <v>0.71751831537400002</v>
      </c>
      <c r="M133">
        <v>0.79948552848900001</v>
      </c>
      <c r="N133">
        <v>6.0789999999999997</v>
      </c>
      <c r="O133">
        <f t="shared" si="2"/>
        <v>0</v>
      </c>
    </row>
    <row r="134" spans="1:15">
      <c r="A134">
        <v>86.89</v>
      </c>
      <c r="B134">
        <v>88.81</v>
      </c>
      <c r="C134">
        <v>2.7864300060499999E-2</v>
      </c>
      <c r="D134">
        <v>0.79781072843300005</v>
      </c>
      <c r="E134">
        <v>-2.6924507780699998E-3</v>
      </c>
      <c r="F134">
        <v>0.457368672378</v>
      </c>
      <c r="G134">
        <v>-4.7534120288099998E-3</v>
      </c>
      <c r="H134">
        <v>-0.88222072889799996</v>
      </c>
      <c r="I134">
        <v>1320</v>
      </c>
      <c r="J134">
        <v>88.14</v>
      </c>
      <c r="K134">
        <v>1.4386005293999999</v>
      </c>
      <c r="L134">
        <v>0.15102211168900001</v>
      </c>
      <c r="M134">
        <v>-1.28757841772</v>
      </c>
      <c r="N134">
        <v>88.465000000000003</v>
      </c>
      <c r="O134">
        <f t="shared" si="2"/>
        <v>0</v>
      </c>
    </row>
    <row r="135" spans="1:15">
      <c r="A135">
        <v>25.97</v>
      </c>
      <c r="B135">
        <v>26.01</v>
      </c>
      <c r="C135">
        <v>-5.11499257237E-3</v>
      </c>
      <c r="D135">
        <v>0.110302618731</v>
      </c>
      <c r="E135">
        <v>3.4793476587900003E-2</v>
      </c>
      <c r="F135">
        <v>-0.65498829249400004</v>
      </c>
      <c r="G135">
        <v>2.7248388180299999E-2</v>
      </c>
      <c r="H135">
        <v>-0.48535389105299998</v>
      </c>
      <c r="I135">
        <v>130</v>
      </c>
      <c r="J135">
        <v>25.975000000000001</v>
      </c>
      <c r="K135">
        <v>1.9252984212600001E-2</v>
      </c>
      <c r="L135">
        <v>0.25377464593100002</v>
      </c>
      <c r="M135">
        <v>0.23452166171899999</v>
      </c>
      <c r="N135">
        <v>25.96</v>
      </c>
      <c r="O135">
        <f t="shared" si="2"/>
        <v>0</v>
      </c>
    </row>
    <row r="136" spans="1:15">
      <c r="A136">
        <v>10.97</v>
      </c>
      <c r="B136">
        <v>11.035</v>
      </c>
      <c r="C136">
        <v>2.1386405739999999E-2</v>
      </c>
      <c r="D136">
        <v>0.68702583291700003</v>
      </c>
      <c r="E136">
        <v>2.1130033833700001E-2</v>
      </c>
      <c r="F136">
        <v>0.36205779054100001</v>
      </c>
      <c r="G136">
        <v>1.3672866267100001E-2</v>
      </c>
      <c r="H136">
        <v>-0.61437677458999995</v>
      </c>
      <c r="I136">
        <v>196581</v>
      </c>
      <c r="J136">
        <v>11.1</v>
      </c>
      <c r="K136">
        <v>1.1850501367399999</v>
      </c>
      <c r="L136">
        <v>0.73551275647400005</v>
      </c>
      <c r="M136">
        <v>-0.449537380263</v>
      </c>
      <c r="N136">
        <v>11.0967</v>
      </c>
      <c r="O136">
        <f t="shared" si="2"/>
        <v>0</v>
      </c>
    </row>
    <row r="137" spans="1:15">
      <c r="A137">
        <v>54.2</v>
      </c>
      <c r="B137">
        <v>53.95</v>
      </c>
      <c r="C137">
        <v>-3.2650712764500003E-2</v>
      </c>
      <c r="D137">
        <v>-0.68611506403699996</v>
      </c>
      <c r="E137">
        <v>-3.1794823707799999E-2</v>
      </c>
      <c r="F137">
        <v>0.39123669401599998</v>
      </c>
      <c r="G137">
        <v>-2.1890583561100001E-2</v>
      </c>
      <c r="H137">
        <v>1.53956259445</v>
      </c>
      <c r="I137">
        <v>1532</v>
      </c>
      <c r="J137">
        <v>53.45</v>
      </c>
      <c r="K137">
        <v>-1.3837638376400001</v>
      </c>
      <c r="L137">
        <v>-0.507444376709</v>
      </c>
      <c r="M137">
        <v>0.87631946092900004</v>
      </c>
      <c r="N137">
        <v>53.95</v>
      </c>
      <c r="O137">
        <f t="shared" si="2"/>
        <v>0</v>
      </c>
    </row>
    <row r="138" spans="1:15">
      <c r="A138">
        <v>32.17</v>
      </c>
      <c r="B138">
        <v>32.46</v>
      </c>
      <c r="C138">
        <v>-6.3680776686699997E-2</v>
      </c>
      <c r="D138">
        <v>0.46493609974900002</v>
      </c>
      <c r="E138">
        <v>0</v>
      </c>
      <c r="G138">
        <v>0</v>
      </c>
      <c r="I138">
        <v>100</v>
      </c>
      <c r="J138">
        <v>31.51</v>
      </c>
      <c r="K138">
        <v>-2.0516008703800002</v>
      </c>
      <c r="L138">
        <v>0</v>
      </c>
      <c r="M138">
        <v>2.0516008703800002</v>
      </c>
      <c r="N138">
        <v>32.450000000000003</v>
      </c>
      <c r="O138">
        <f t="shared" si="2"/>
        <v>1</v>
      </c>
    </row>
    <row r="139" spans="1:15">
      <c r="A139">
        <v>3.81</v>
      </c>
      <c r="B139">
        <v>3.65</v>
      </c>
      <c r="C139">
        <v>0</v>
      </c>
      <c r="D139">
        <v>0</v>
      </c>
      <c r="E139">
        <v>0</v>
      </c>
      <c r="G139">
        <v>0</v>
      </c>
      <c r="I139">
        <v>292</v>
      </c>
      <c r="J139">
        <v>3.81</v>
      </c>
      <c r="K139">
        <v>0</v>
      </c>
      <c r="L139">
        <v>0</v>
      </c>
      <c r="M139">
        <v>0</v>
      </c>
      <c r="O139">
        <f t="shared" si="2"/>
        <v>0</v>
      </c>
    </row>
    <row r="140" spans="1:15">
      <c r="A140">
        <v>11.08</v>
      </c>
      <c r="B140">
        <v>11.06</v>
      </c>
      <c r="C140">
        <v>-2.25500756958E-2</v>
      </c>
      <c r="D140">
        <v>0.22054413648499999</v>
      </c>
      <c r="E140">
        <v>-5.4164238417299997E-2</v>
      </c>
      <c r="F140">
        <v>0.51949324792899998</v>
      </c>
      <c r="G140">
        <v>-2.0465883022199999E-2</v>
      </c>
      <c r="H140">
        <v>6.6643730819499994E-2</v>
      </c>
      <c r="I140">
        <v>178104</v>
      </c>
      <c r="J140">
        <v>11.04</v>
      </c>
      <c r="K140">
        <v>-0.36101083032499998</v>
      </c>
      <c r="L140">
        <v>-1.28854898934</v>
      </c>
      <c r="M140">
        <v>-0.92753815902000003</v>
      </c>
      <c r="N140">
        <v>11.02</v>
      </c>
      <c r="O140">
        <f t="shared" si="2"/>
        <v>0</v>
      </c>
    </row>
    <row r="141" spans="1:15">
      <c r="A141">
        <v>252.45</v>
      </c>
      <c r="B141">
        <v>253.01</v>
      </c>
      <c r="C141">
        <v>-6.4962756085100003E-3</v>
      </c>
      <c r="D141">
        <v>0.52432149961499996</v>
      </c>
      <c r="E141">
        <v>5.0373399178899998E-2</v>
      </c>
      <c r="F141">
        <v>-0.24940664274300001</v>
      </c>
      <c r="G141">
        <v>6.5028947912099996E-2</v>
      </c>
      <c r="H141">
        <v>-0.95428173188700005</v>
      </c>
      <c r="I141">
        <v>1600</v>
      </c>
      <c r="J141">
        <v>253.5</v>
      </c>
      <c r="K141">
        <v>0.41592394533600002</v>
      </c>
      <c r="L141">
        <v>1.1409275758399999</v>
      </c>
      <c r="M141">
        <v>0.72500363050500005</v>
      </c>
      <c r="N141">
        <v>253.6</v>
      </c>
      <c r="O141">
        <f t="shared" si="2"/>
        <v>0</v>
      </c>
    </row>
    <row r="142" spans="1:15">
      <c r="A142">
        <v>20.94</v>
      </c>
      <c r="B142">
        <v>20.84</v>
      </c>
      <c r="C142">
        <v>-5.3596747281200001E-2</v>
      </c>
      <c r="D142">
        <v>1.1623265138200001</v>
      </c>
      <c r="E142">
        <v>0.15394965469899999</v>
      </c>
      <c r="F142">
        <v>-1.25657873051</v>
      </c>
      <c r="G142">
        <v>0.16370342890299999</v>
      </c>
      <c r="H142">
        <v>-1.38325112276</v>
      </c>
      <c r="I142">
        <v>100</v>
      </c>
      <c r="J142">
        <v>20.96</v>
      </c>
      <c r="K142">
        <v>9.5510983763099994E-2</v>
      </c>
      <c r="L142">
        <v>2.75385855653</v>
      </c>
      <c r="M142">
        <v>2.6583475727699999</v>
      </c>
      <c r="N142">
        <v>20.9</v>
      </c>
      <c r="O142">
        <f t="shared" si="2"/>
        <v>0</v>
      </c>
    </row>
    <row r="143" spans="1:15">
      <c r="A143">
        <v>48.835000000000001</v>
      </c>
      <c r="B143">
        <v>49.085000000000001</v>
      </c>
      <c r="C143">
        <v>5.8046020668699998E-3</v>
      </c>
      <c r="D143">
        <v>0.288785145503</v>
      </c>
      <c r="E143">
        <v>1.11080089006E-2</v>
      </c>
      <c r="F143">
        <v>0.26185420730800002</v>
      </c>
      <c r="G143">
        <v>1.9239349478E-2</v>
      </c>
      <c r="H143">
        <v>-0.32030847375900001</v>
      </c>
      <c r="I143">
        <v>9812</v>
      </c>
      <c r="J143">
        <v>48.91</v>
      </c>
      <c r="K143">
        <v>0.153578376165</v>
      </c>
      <c r="L143">
        <v>0.404272234535</v>
      </c>
      <c r="M143">
        <v>0.25069385837000002</v>
      </c>
      <c r="N143">
        <v>49.25</v>
      </c>
      <c r="O143">
        <f t="shared" si="2"/>
        <v>0</v>
      </c>
    </row>
    <row r="144" spans="1:15">
      <c r="A144">
        <v>23.45</v>
      </c>
      <c r="B144">
        <v>23.55</v>
      </c>
      <c r="C144">
        <v>-2.7094042806400001E-2</v>
      </c>
      <c r="D144">
        <v>-0.105716086333</v>
      </c>
      <c r="E144">
        <v>0</v>
      </c>
      <c r="G144">
        <v>0</v>
      </c>
      <c r="I144">
        <v>1200</v>
      </c>
      <c r="J144">
        <v>23.414100000000001</v>
      </c>
      <c r="K144">
        <v>-0.15309168443499999</v>
      </c>
      <c r="L144">
        <v>0</v>
      </c>
      <c r="M144">
        <v>0.15309168443499999</v>
      </c>
      <c r="N144">
        <v>23.3</v>
      </c>
      <c r="O144">
        <f t="shared" si="2"/>
        <v>0</v>
      </c>
    </row>
    <row r="145" spans="1:15">
      <c r="A145">
        <v>21.88</v>
      </c>
      <c r="B145">
        <v>22.15</v>
      </c>
      <c r="C145">
        <v>3.4243898230900001E-3</v>
      </c>
      <c r="D145">
        <v>2.1576948277599998E-3</v>
      </c>
      <c r="E145">
        <v>-6.8169161135500003E-3</v>
      </c>
      <c r="F145">
        <v>2.6458399772700002E-2</v>
      </c>
      <c r="G145">
        <v>-1.0186958931999999E-2</v>
      </c>
      <c r="H145">
        <v>2.2520372209500001E-2</v>
      </c>
      <c r="I145">
        <v>100</v>
      </c>
      <c r="J145">
        <v>21.91</v>
      </c>
      <c r="K145">
        <v>0.137111517367</v>
      </c>
      <c r="L145">
        <v>-0.16762253936999999</v>
      </c>
      <c r="M145">
        <v>-0.30473405673699999</v>
      </c>
      <c r="N145">
        <v>22.14</v>
      </c>
      <c r="O145">
        <f t="shared" si="2"/>
        <v>0</v>
      </c>
    </row>
    <row r="146" spans="1:15">
      <c r="A146">
        <v>8.0500000000000007</v>
      </c>
      <c r="B146">
        <v>8.1</v>
      </c>
      <c r="C146">
        <v>-4.2739344613400003E-2</v>
      </c>
      <c r="D146">
        <v>-0.73898586421099999</v>
      </c>
      <c r="E146">
        <v>-4.5388800897099998E-2</v>
      </c>
      <c r="F146">
        <v>0.71148406694199995</v>
      </c>
      <c r="G146">
        <v>7.88348015874E-2</v>
      </c>
      <c r="H146">
        <v>4.8958187024800003E-2</v>
      </c>
      <c r="I146">
        <v>2500</v>
      </c>
      <c r="J146">
        <v>7.93</v>
      </c>
      <c r="K146">
        <v>-1.4906832298099999</v>
      </c>
      <c r="L146">
        <v>-9.07776017943E-2</v>
      </c>
      <c r="M146">
        <v>1.39990562802</v>
      </c>
      <c r="N146">
        <v>8.15</v>
      </c>
      <c r="O146">
        <f t="shared" si="2"/>
        <v>1</v>
      </c>
    </row>
    <row r="147" spans="1:15">
      <c r="A147">
        <v>43.45</v>
      </c>
      <c r="B147">
        <v>43.5</v>
      </c>
      <c r="C147">
        <v>-3.48658079364E-3</v>
      </c>
      <c r="D147">
        <v>0.198688704109</v>
      </c>
      <c r="E147">
        <v>-5.24644840419E-3</v>
      </c>
      <c r="F147">
        <v>0.19823075405099999</v>
      </c>
      <c r="G147">
        <v>3.5661173703999999E-3</v>
      </c>
      <c r="H147">
        <v>-0.11266791127799999</v>
      </c>
      <c r="I147">
        <v>38001</v>
      </c>
      <c r="J147">
        <v>43.44</v>
      </c>
      <c r="K147">
        <v>-2.3014959723800001E-2</v>
      </c>
      <c r="L147">
        <v>-8.7066456286599998E-3</v>
      </c>
      <c r="M147">
        <v>1.43083140952E-2</v>
      </c>
      <c r="N147">
        <v>43.521000000000001</v>
      </c>
      <c r="O147">
        <f t="shared" si="2"/>
        <v>0</v>
      </c>
    </row>
    <row r="148" spans="1:15">
      <c r="A148">
        <v>17.32</v>
      </c>
      <c r="B148">
        <v>17.45</v>
      </c>
      <c r="C148">
        <v>6.8015253669099999E-3</v>
      </c>
      <c r="D148">
        <v>-5.17418796097E-3</v>
      </c>
      <c r="E148">
        <v>3.2053912948099999E-3</v>
      </c>
      <c r="F148">
        <v>0.23966709299200001</v>
      </c>
      <c r="G148">
        <v>3.4199547657200002E-3</v>
      </c>
      <c r="H148">
        <v>9.5856272044900007E-2</v>
      </c>
      <c r="I148">
        <v>2160</v>
      </c>
      <c r="J148">
        <v>17.335000000000001</v>
      </c>
      <c r="K148">
        <v>8.6605080831400005E-2</v>
      </c>
      <c r="L148">
        <v>0.11675503555199999</v>
      </c>
      <c r="M148">
        <v>3.0149954720699999E-2</v>
      </c>
      <c r="N148">
        <v>17.399999999999999</v>
      </c>
      <c r="O148">
        <f t="shared" si="2"/>
        <v>0</v>
      </c>
    </row>
    <row r="149" spans="1:15">
      <c r="A149">
        <v>118.83</v>
      </c>
      <c r="B149">
        <v>118.37</v>
      </c>
      <c r="C149">
        <v>-2.6449915663200002E-3</v>
      </c>
      <c r="D149">
        <v>-8.0627787595699996E-2</v>
      </c>
      <c r="E149">
        <v>2.4487602360199999E-3</v>
      </c>
      <c r="F149">
        <v>-0.15213910391400001</v>
      </c>
      <c r="G149">
        <v>4.0928024682900001E-3</v>
      </c>
      <c r="H149">
        <v>-5.0448518138700001E-2</v>
      </c>
      <c r="I149">
        <v>2400</v>
      </c>
      <c r="J149">
        <v>118.61</v>
      </c>
      <c r="K149">
        <v>-0.185138433056</v>
      </c>
      <c r="L149">
        <v>-0.12338692889</v>
      </c>
      <c r="M149">
        <v>6.1751504165900001E-2</v>
      </c>
      <c r="N149">
        <v>118.4799</v>
      </c>
      <c r="O149">
        <f t="shared" si="2"/>
        <v>0</v>
      </c>
    </row>
    <row r="150" spans="1:15">
      <c r="A150">
        <v>5.65</v>
      </c>
      <c r="B150">
        <v>5.75</v>
      </c>
      <c r="C150">
        <v>-1.58212776337E-2</v>
      </c>
      <c r="D150">
        <v>3.3295816014300001</v>
      </c>
      <c r="E150">
        <v>-0.15684437189799999</v>
      </c>
      <c r="F150">
        <v>-3.4959035086000001</v>
      </c>
      <c r="G150">
        <v>-0.10567046396800001</v>
      </c>
      <c r="H150">
        <v>-7.5275864298100004</v>
      </c>
      <c r="I150">
        <v>100</v>
      </c>
      <c r="J150">
        <v>5.8</v>
      </c>
      <c r="K150">
        <v>2.6548672566399998</v>
      </c>
      <c r="L150">
        <v>-5.8724455366499999</v>
      </c>
      <c r="M150">
        <v>-8.5273127932899992</v>
      </c>
      <c r="N150">
        <v>5.85</v>
      </c>
      <c r="O150">
        <f t="shared" si="2"/>
        <v>0</v>
      </c>
    </row>
    <row r="151" spans="1:15">
      <c r="A151">
        <v>73.77</v>
      </c>
      <c r="B151">
        <v>74.52</v>
      </c>
      <c r="C151">
        <v>-1.0560285455699999E-2</v>
      </c>
      <c r="D151">
        <v>0.341296182118</v>
      </c>
      <c r="E151">
        <v>1.1678195601699999E-2</v>
      </c>
      <c r="F151">
        <v>0.41209494261500001</v>
      </c>
      <c r="G151">
        <v>3.6658817979699998E-2</v>
      </c>
      <c r="H151">
        <v>-0.232180577626</v>
      </c>
      <c r="I151">
        <v>1000</v>
      </c>
      <c r="J151">
        <v>73.790000000000006</v>
      </c>
      <c r="K151">
        <v>2.71112918531E-2</v>
      </c>
      <c r="L151">
        <v>0.67340670502199995</v>
      </c>
      <c r="M151">
        <v>0.64629541316899997</v>
      </c>
      <c r="N151">
        <v>74.150000000000006</v>
      </c>
      <c r="O151">
        <f t="shared" si="2"/>
        <v>0</v>
      </c>
    </row>
    <row r="152" spans="1:15">
      <c r="A152">
        <v>5.2</v>
      </c>
      <c r="B152">
        <v>5.0999999999999996</v>
      </c>
      <c r="C152">
        <v>-0.11895935768800001</v>
      </c>
      <c r="D152">
        <v>0.45271750172699998</v>
      </c>
      <c r="E152">
        <v>-4.3377746562199997E-2</v>
      </c>
      <c r="F152">
        <v>1.2202507084300001</v>
      </c>
      <c r="G152">
        <v>-3.2148274475200002E-2</v>
      </c>
      <c r="H152">
        <v>2.7611450034499998</v>
      </c>
      <c r="I152">
        <v>500</v>
      </c>
      <c r="J152">
        <v>5.1323999999999996</v>
      </c>
      <c r="K152">
        <v>-1.3</v>
      </c>
      <c r="L152">
        <v>0.105837387803</v>
      </c>
      <c r="M152">
        <v>1.4058373877999999</v>
      </c>
      <c r="N152">
        <v>5.2</v>
      </c>
      <c r="O152">
        <f t="shared" si="2"/>
        <v>0</v>
      </c>
    </row>
    <row r="153" spans="1:15">
      <c r="A153">
        <v>53.74</v>
      </c>
      <c r="B153">
        <v>54.567500000000003</v>
      </c>
      <c r="C153">
        <v>8.2126607200700003E-2</v>
      </c>
      <c r="D153">
        <v>5.0313936876500001E-2</v>
      </c>
      <c r="E153">
        <v>1.3583944514200001E-2</v>
      </c>
      <c r="F153">
        <v>-0.20846147617499999</v>
      </c>
      <c r="G153">
        <v>-5.98333638938E-2</v>
      </c>
      <c r="H153">
        <v>-0.44099990908600001</v>
      </c>
      <c r="I153">
        <v>8899</v>
      </c>
      <c r="J153">
        <v>54.85</v>
      </c>
      <c r="K153">
        <v>2.0655005582400001</v>
      </c>
      <c r="L153">
        <v>0.18334919807200001</v>
      </c>
      <c r="M153">
        <v>-1.88215136017</v>
      </c>
      <c r="N153">
        <v>55.03</v>
      </c>
      <c r="O153">
        <f t="shared" si="2"/>
        <v>0</v>
      </c>
    </row>
    <row r="154" spans="1:15">
      <c r="A154">
        <v>35.85</v>
      </c>
      <c r="B154">
        <v>35.65</v>
      </c>
      <c r="C154">
        <v>-6.2299285768800004E-3</v>
      </c>
      <c r="D154">
        <v>-0.18133781352299999</v>
      </c>
      <c r="E154">
        <v>-3.9499192242700001E-2</v>
      </c>
      <c r="F154">
        <v>0.70661958552799997</v>
      </c>
      <c r="G154">
        <v>-5.7431051178700003E-2</v>
      </c>
      <c r="H154">
        <v>1.4418258019100001</v>
      </c>
      <c r="I154">
        <v>1000</v>
      </c>
      <c r="J154">
        <v>35.75</v>
      </c>
      <c r="K154">
        <v>-0.27894002789400002</v>
      </c>
      <c r="L154">
        <v>-0.53606474372299995</v>
      </c>
      <c r="M154">
        <v>-0.25712471582899998</v>
      </c>
      <c r="N154">
        <v>35.9</v>
      </c>
      <c r="O154">
        <f t="shared" si="2"/>
        <v>0</v>
      </c>
    </row>
    <row r="155" spans="1:15">
      <c r="A155">
        <v>3.3</v>
      </c>
      <c r="B155">
        <v>3.3</v>
      </c>
      <c r="C155">
        <v>0</v>
      </c>
      <c r="D155">
        <v>0</v>
      </c>
      <c r="E155">
        <v>0</v>
      </c>
      <c r="G155">
        <v>0</v>
      </c>
      <c r="I155">
        <v>235</v>
      </c>
      <c r="J155">
        <v>3.3</v>
      </c>
      <c r="K155">
        <v>0</v>
      </c>
      <c r="L155">
        <v>0</v>
      </c>
      <c r="M155">
        <v>0</v>
      </c>
      <c r="N155">
        <v>3.3</v>
      </c>
      <c r="O155">
        <f t="shared" si="2"/>
        <v>0</v>
      </c>
    </row>
    <row r="156" spans="1:15">
      <c r="A156">
        <v>27.9</v>
      </c>
      <c r="B156">
        <v>28.09</v>
      </c>
      <c r="C156">
        <v>9.59757508871E-3</v>
      </c>
      <c r="D156">
        <v>3.3050621172799999E-2</v>
      </c>
      <c r="E156">
        <v>6.8745289388300003E-3</v>
      </c>
      <c r="F156">
        <v>6.8660741537399997E-2</v>
      </c>
      <c r="G156">
        <v>1.4603981306600001E-3</v>
      </c>
      <c r="H156">
        <v>-5.4010838051299997E-2</v>
      </c>
      <c r="I156">
        <v>200</v>
      </c>
      <c r="J156">
        <v>27.99</v>
      </c>
      <c r="K156">
        <v>0.32258064516099999</v>
      </c>
      <c r="L156">
        <v>0.22463057859499999</v>
      </c>
      <c r="M156">
        <v>-9.7950066566100003E-2</v>
      </c>
      <c r="N156">
        <v>28.01</v>
      </c>
      <c r="O156">
        <f t="shared" si="2"/>
        <v>0</v>
      </c>
    </row>
    <row r="157" spans="1:15">
      <c r="A157">
        <v>35.9</v>
      </c>
      <c r="B157">
        <v>36.543999999999997</v>
      </c>
      <c r="C157">
        <v>2.9834441549100001E-2</v>
      </c>
      <c r="D157">
        <v>1.13612970617</v>
      </c>
      <c r="E157">
        <v>2.3720936679499999E-2</v>
      </c>
      <c r="F157">
        <v>1.0914379869499999</v>
      </c>
      <c r="G157">
        <v>1.54430517665E-2</v>
      </c>
      <c r="H157">
        <v>-0.49654668080699998</v>
      </c>
      <c r="I157">
        <v>48241</v>
      </c>
      <c r="J157">
        <v>36.549999999999997</v>
      </c>
      <c r="K157">
        <v>1.81058495822</v>
      </c>
      <c r="L157">
        <v>1.58625587561</v>
      </c>
      <c r="M157">
        <v>-0.224329082604</v>
      </c>
      <c r="N157">
        <v>36.51</v>
      </c>
      <c r="O157">
        <f t="shared" si="2"/>
        <v>0</v>
      </c>
    </row>
    <row r="158" spans="1:15">
      <c r="A158">
        <v>46.86</v>
      </c>
      <c r="B158">
        <v>46.9</v>
      </c>
      <c r="C158">
        <v>-6.0011626732900001E-3</v>
      </c>
      <c r="D158">
        <v>7.3986470496599996E-2</v>
      </c>
      <c r="E158">
        <v>1.7052354345199999E-2</v>
      </c>
      <c r="F158">
        <v>-6.0660472812299998E-2</v>
      </c>
      <c r="G158">
        <v>2.5015837300799999E-2</v>
      </c>
      <c r="H158">
        <v>-0.178489171127</v>
      </c>
      <c r="I158">
        <v>903</v>
      </c>
      <c r="J158">
        <v>46.86</v>
      </c>
      <c r="K158">
        <v>0</v>
      </c>
      <c r="L158">
        <v>0.43884932088799999</v>
      </c>
      <c r="M158">
        <v>0.43884932088799999</v>
      </c>
      <c r="N158">
        <v>46.79</v>
      </c>
      <c r="O158">
        <f t="shared" si="2"/>
        <v>0</v>
      </c>
    </row>
    <row r="159" spans="1:15">
      <c r="A159">
        <v>8.4600000000000009</v>
      </c>
      <c r="B159">
        <v>8.69</v>
      </c>
      <c r="C159">
        <v>5.3096164111899997E-2</v>
      </c>
      <c r="D159">
        <v>0.72304201937000001</v>
      </c>
      <c r="E159">
        <v>3.5383865302699997E-2</v>
      </c>
      <c r="F159">
        <v>9.7149466464700004E-2</v>
      </c>
      <c r="G159">
        <v>-6.3408927340899996E-3</v>
      </c>
      <c r="H159">
        <v>-0.86161071215399998</v>
      </c>
      <c r="I159">
        <v>184449</v>
      </c>
      <c r="J159">
        <v>8.67</v>
      </c>
      <c r="K159">
        <v>2.48226950355</v>
      </c>
      <c r="L159">
        <v>1.4547145700499999</v>
      </c>
      <c r="M159">
        <v>-1.0275549335</v>
      </c>
      <c r="N159">
        <v>8.73</v>
      </c>
      <c r="O159">
        <f t="shared" si="2"/>
        <v>0</v>
      </c>
    </row>
    <row r="160" spans="1:15">
      <c r="A160">
        <v>17.899999999999999</v>
      </c>
      <c r="B160">
        <v>18.074999999999999</v>
      </c>
      <c r="C160">
        <v>1.50279299523E-2</v>
      </c>
      <c r="D160">
        <v>-8.3132171087099999E-2</v>
      </c>
      <c r="E160">
        <v>1.5221826966E-2</v>
      </c>
      <c r="F160">
        <v>-0.22230453411500001</v>
      </c>
      <c r="G160">
        <v>-3.92143589967E-3</v>
      </c>
      <c r="H160">
        <v>-5.0869875970999998E-2</v>
      </c>
      <c r="I160">
        <v>3395</v>
      </c>
      <c r="J160">
        <v>17.96</v>
      </c>
      <c r="K160">
        <v>0.335195530726</v>
      </c>
      <c r="L160">
        <v>0.25516982432500002</v>
      </c>
      <c r="M160">
        <v>-8.0025706400999999E-2</v>
      </c>
      <c r="N160">
        <v>18.04</v>
      </c>
      <c r="O160">
        <f t="shared" si="2"/>
        <v>0</v>
      </c>
    </row>
    <row r="161" spans="1:15">
      <c r="A161">
        <v>27.65</v>
      </c>
      <c r="B161">
        <v>28.05</v>
      </c>
      <c r="C161">
        <v>-1.98838825584E-3</v>
      </c>
      <c r="D161">
        <v>-0.193776319365</v>
      </c>
      <c r="E161">
        <v>-2.3299652589099999E-2</v>
      </c>
      <c r="F161">
        <v>0.59575304384600003</v>
      </c>
      <c r="G161">
        <v>-4.1157952928700003E-2</v>
      </c>
      <c r="H161">
        <v>1.1580910789800001</v>
      </c>
      <c r="I161">
        <v>700</v>
      </c>
      <c r="J161">
        <v>27.6</v>
      </c>
      <c r="K161">
        <v>-0.18083182640100001</v>
      </c>
      <c r="L161">
        <v>-0.1223582508</v>
      </c>
      <c r="M161">
        <v>5.8473575601399999E-2</v>
      </c>
      <c r="N161">
        <v>27.75</v>
      </c>
      <c r="O161">
        <f t="shared" si="2"/>
        <v>0</v>
      </c>
    </row>
    <row r="162" spans="1:15">
      <c r="A162">
        <v>38.090000000000003</v>
      </c>
      <c r="B162">
        <v>38.11</v>
      </c>
      <c r="C162">
        <v>-3.83218015058E-3</v>
      </c>
      <c r="D162">
        <v>0.18959764225600001</v>
      </c>
      <c r="E162">
        <v>8.1587762802699994E-3</v>
      </c>
      <c r="F162">
        <v>0.192502575358</v>
      </c>
      <c r="G162">
        <v>1.63310538146E-2</v>
      </c>
      <c r="H162">
        <v>-8.8343733317199996E-2</v>
      </c>
      <c r="I162">
        <v>15108</v>
      </c>
      <c r="J162">
        <v>38.090000000000003</v>
      </c>
      <c r="K162">
        <v>0</v>
      </c>
      <c r="L162">
        <v>0.35961817804700003</v>
      </c>
      <c r="M162">
        <v>0.35961817804700003</v>
      </c>
      <c r="N162">
        <v>38.200000000000003</v>
      </c>
      <c r="O162">
        <f t="shared" si="2"/>
        <v>0</v>
      </c>
    </row>
    <row r="163" spans="1:15">
      <c r="A163">
        <v>47.79</v>
      </c>
      <c r="B163">
        <v>48.28</v>
      </c>
      <c r="C163">
        <v>-1.3327123369E-2</v>
      </c>
      <c r="D163">
        <v>0.51341554786099997</v>
      </c>
      <c r="E163">
        <v>-6.8258363972699999E-3</v>
      </c>
      <c r="F163">
        <v>0.20002359883500001</v>
      </c>
      <c r="G163">
        <v>4.5368382673500003E-3</v>
      </c>
      <c r="H163">
        <v>-0.26719283774699998</v>
      </c>
      <c r="I163">
        <v>8257</v>
      </c>
      <c r="J163">
        <v>47.9</v>
      </c>
      <c r="K163">
        <v>0.23017367650100001</v>
      </c>
      <c r="L163">
        <v>7.5413203736899997E-2</v>
      </c>
      <c r="M163">
        <v>-0.15476047276400001</v>
      </c>
      <c r="N163">
        <v>48.25</v>
      </c>
      <c r="O163">
        <f t="shared" si="2"/>
        <v>0</v>
      </c>
    </row>
    <row r="164" spans="1:15">
      <c r="A164">
        <v>50</v>
      </c>
      <c r="B164">
        <v>51.1</v>
      </c>
      <c r="C164">
        <v>-2.01626336352E-3</v>
      </c>
      <c r="D164">
        <v>0.75692631515200004</v>
      </c>
      <c r="E164">
        <v>4.8098018341300001E-2</v>
      </c>
      <c r="F164">
        <v>1.10319942364</v>
      </c>
      <c r="G164">
        <v>4.1699133394500001E-2</v>
      </c>
      <c r="H164">
        <v>0.529713615227</v>
      </c>
      <c r="I164">
        <v>100</v>
      </c>
      <c r="J164">
        <v>50.5</v>
      </c>
      <c r="K164">
        <v>1</v>
      </c>
      <c r="L164">
        <v>2.4627623788699999</v>
      </c>
      <c r="M164">
        <v>1.4627623788699999</v>
      </c>
      <c r="N164">
        <v>50.65</v>
      </c>
      <c r="O164">
        <f t="shared" si="2"/>
        <v>0</v>
      </c>
    </row>
    <row r="165" spans="1:15">
      <c r="A165">
        <v>26.18</v>
      </c>
      <c r="B165">
        <v>26.17</v>
      </c>
      <c r="C165">
        <v>-1.6227500789399999E-2</v>
      </c>
      <c r="D165">
        <v>0.35397180520600002</v>
      </c>
      <c r="E165">
        <v>6.6217593335000005E-2</v>
      </c>
      <c r="F165">
        <v>-1.6363579588399999</v>
      </c>
      <c r="G165">
        <v>0.102048498505</v>
      </c>
      <c r="H165">
        <v>-2.4371448866400001</v>
      </c>
      <c r="I165">
        <v>1772</v>
      </c>
      <c r="J165">
        <v>26.27</v>
      </c>
      <c r="K165">
        <v>0.343773873186</v>
      </c>
      <c r="L165">
        <v>0.56229056598799998</v>
      </c>
      <c r="M165">
        <v>0.21851669280300001</v>
      </c>
      <c r="N165">
        <v>26.335000000000001</v>
      </c>
      <c r="O165">
        <f t="shared" si="2"/>
        <v>0</v>
      </c>
    </row>
    <row r="166" spans="1:15">
      <c r="A166">
        <v>12.16</v>
      </c>
      <c r="B166">
        <v>12.1</v>
      </c>
      <c r="C166">
        <v>-1.03697849693E-2</v>
      </c>
      <c r="D166">
        <v>0.83414603754500005</v>
      </c>
      <c r="E166">
        <v>-4.2335227619599999E-2</v>
      </c>
      <c r="F166">
        <v>-0.122625016882</v>
      </c>
      <c r="G166">
        <v>-4.3150282487499997E-2</v>
      </c>
      <c r="H166">
        <v>-0.71143674326999995</v>
      </c>
      <c r="I166">
        <v>2600</v>
      </c>
      <c r="J166">
        <v>12.26</v>
      </c>
      <c r="K166">
        <v>0.82236842105300001</v>
      </c>
      <c r="L166">
        <v>-1.3106919995199999</v>
      </c>
      <c r="M166">
        <v>-2.1330604205700001</v>
      </c>
      <c r="N166">
        <v>12.18</v>
      </c>
      <c r="O166">
        <f t="shared" si="2"/>
        <v>0</v>
      </c>
    </row>
    <row r="167" spans="1:15">
      <c r="A167">
        <v>18.149999999999999</v>
      </c>
      <c r="B167">
        <v>21.65</v>
      </c>
      <c r="C167">
        <v>0.37665511419199998</v>
      </c>
      <c r="D167">
        <v>2.8314671643099998</v>
      </c>
      <c r="E167">
        <v>0.37428974321199998</v>
      </c>
      <c r="F167">
        <v>2.0369274529400001</v>
      </c>
      <c r="G167">
        <v>4.6244724257599998E-2</v>
      </c>
      <c r="H167">
        <v>-1.8101211213799999</v>
      </c>
      <c r="I167">
        <v>7450</v>
      </c>
      <c r="J167">
        <v>20.6</v>
      </c>
      <c r="K167">
        <v>13.4986225895</v>
      </c>
      <c r="L167">
        <v>11.596334735899999</v>
      </c>
      <c r="M167">
        <v>-1.9022878536200001</v>
      </c>
      <c r="N167">
        <v>21.75</v>
      </c>
      <c r="O167">
        <f t="shared" si="2"/>
        <v>1</v>
      </c>
    </row>
    <row r="168" spans="1:15">
      <c r="A168">
        <v>12.95</v>
      </c>
      <c r="B168">
        <v>13.1</v>
      </c>
      <c r="C168">
        <v>-4.6391906857000002E-2</v>
      </c>
      <c r="D168">
        <v>0.315764269253</v>
      </c>
      <c r="E168">
        <v>-0.79065866904799997</v>
      </c>
      <c r="F168">
        <v>4.7439520142899996</v>
      </c>
      <c r="G168">
        <v>-0.86787874626799999</v>
      </c>
      <c r="H168">
        <v>5.59337286371</v>
      </c>
      <c r="I168">
        <v>1758</v>
      </c>
      <c r="J168">
        <v>12.95</v>
      </c>
      <c r="K168">
        <v>0</v>
      </c>
      <c r="L168">
        <v>-3.9532933452400001</v>
      </c>
      <c r="M168">
        <v>-3.9532933452400001</v>
      </c>
      <c r="N168">
        <v>13.2</v>
      </c>
      <c r="O168">
        <f t="shared" si="2"/>
        <v>1</v>
      </c>
    </row>
    <row r="169" spans="1:15">
      <c r="A169">
        <v>45.3</v>
      </c>
      <c r="B169">
        <v>45.66</v>
      </c>
      <c r="C169">
        <v>-1.83652817144E-3</v>
      </c>
      <c r="D169">
        <v>1.0247643610999999</v>
      </c>
      <c r="E169">
        <v>0.370256740207</v>
      </c>
      <c r="F169">
        <v>-8.4373232866999999</v>
      </c>
      <c r="G169">
        <v>0.29520155256899999</v>
      </c>
      <c r="H169">
        <v>-7.2971466862599996</v>
      </c>
      <c r="I169">
        <v>400</v>
      </c>
      <c r="J169">
        <v>45.76</v>
      </c>
      <c r="K169">
        <v>1.01545253863</v>
      </c>
      <c r="L169">
        <v>1.7021687726300001</v>
      </c>
      <c r="M169">
        <v>0.68671623399500004</v>
      </c>
      <c r="N169">
        <v>45.9499</v>
      </c>
      <c r="O169">
        <f t="shared" si="2"/>
        <v>0</v>
      </c>
    </row>
    <row r="170" spans="1:15">
      <c r="A170">
        <v>45.02</v>
      </c>
      <c r="B170">
        <v>46.39</v>
      </c>
      <c r="C170">
        <v>2.70802582365E-2</v>
      </c>
      <c r="D170">
        <v>0.90790741749199999</v>
      </c>
      <c r="E170">
        <v>1.2044285601399999E-2</v>
      </c>
      <c r="F170">
        <v>0.72239772442000005</v>
      </c>
      <c r="G170">
        <v>7.19933539886E-3</v>
      </c>
      <c r="H170">
        <v>-0.65028753986900001</v>
      </c>
      <c r="I170">
        <v>4100</v>
      </c>
      <c r="J170">
        <v>45.65</v>
      </c>
      <c r="K170">
        <v>1.3993780542000001</v>
      </c>
      <c r="L170">
        <v>1.1420401685799999</v>
      </c>
      <c r="M170">
        <v>-0.257337885617</v>
      </c>
      <c r="N170">
        <v>46.31</v>
      </c>
      <c r="O170">
        <f t="shared" si="2"/>
        <v>0</v>
      </c>
    </row>
    <row r="171" spans="1:15">
      <c r="A171">
        <v>8.5</v>
      </c>
      <c r="B171">
        <v>7.9699</v>
      </c>
      <c r="C171">
        <v>-0.24434648322300001</v>
      </c>
      <c r="D171">
        <v>-0.46434531330399997</v>
      </c>
      <c r="E171">
        <v>0.32737156137599999</v>
      </c>
      <c r="F171">
        <v>-2.5852409873100002</v>
      </c>
      <c r="G171">
        <v>0.40475830917799999</v>
      </c>
      <c r="H171">
        <v>1.46933981052</v>
      </c>
      <c r="I171">
        <v>100</v>
      </c>
      <c r="J171">
        <v>7.96</v>
      </c>
      <c r="K171">
        <v>-6.3529411764699999</v>
      </c>
      <c r="L171">
        <v>5.9832152434400001</v>
      </c>
      <c r="M171">
        <v>12.3361564199</v>
      </c>
      <c r="O171">
        <f t="shared" si="2"/>
        <v>0</v>
      </c>
    </row>
    <row r="172" spans="1:15">
      <c r="A172">
        <v>8.19</v>
      </c>
      <c r="B172">
        <v>8.19</v>
      </c>
      <c r="C172">
        <v>-1.9965186824499998E-3</v>
      </c>
      <c r="D172">
        <v>-1.3913501183100001</v>
      </c>
      <c r="E172">
        <v>-5.0983464524699998E-2</v>
      </c>
      <c r="F172">
        <v>0.93568276201300005</v>
      </c>
      <c r="G172">
        <v>-0.104416915271</v>
      </c>
      <c r="H172">
        <v>3.6235259488999998</v>
      </c>
      <c r="I172">
        <v>600</v>
      </c>
      <c r="J172">
        <v>8.1</v>
      </c>
      <c r="K172">
        <v>-1.0989010989000001</v>
      </c>
      <c r="L172">
        <v>-0.54992420842199996</v>
      </c>
      <c r="M172">
        <v>0.548976890479</v>
      </c>
      <c r="N172">
        <v>8.1349999999999998</v>
      </c>
      <c r="O172">
        <f t="shared" si="2"/>
        <v>0</v>
      </c>
    </row>
    <row r="173" spans="1:15">
      <c r="A173">
        <v>8.09</v>
      </c>
      <c r="B173">
        <v>8.19</v>
      </c>
      <c r="C173">
        <v>4.4654058479200003E-3</v>
      </c>
      <c r="D173">
        <v>0.168077632236</v>
      </c>
      <c r="E173">
        <v>4.1315899442699998E-2</v>
      </c>
      <c r="F173">
        <v>-0.32987603989800002</v>
      </c>
      <c r="G173">
        <v>3.3230438720100001E-2</v>
      </c>
      <c r="H173">
        <v>-0.42124758605099999</v>
      </c>
      <c r="I173">
        <v>500</v>
      </c>
      <c r="J173">
        <v>8.1199999999999992</v>
      </c>
      <c r="K173">
        <v>0.37082818294199998</v>
      </c>
      <c r="L173">
        <v>0.88567965200300003</v>
      </c>
      <c r="M173">
        <v>0.51485146906099999</v>
      </c>
      <c r="N173">
        <v>8.19</v>
      </c>
      <c r="O173">
        <f t="shared" si="2"/>
        <v>0</v>
      </c>
    </row>
    <row r="174" spans="1:15">
      <c r="A174">
        <v>81.5</v>
      </c>
      <c r="B174">
        <v>83.71</v>
      </c>
      <c r="C174">
        <v>3.6390461112199998E-2</v>
      </c>
      <c r="D174">
        <v>1.24737482684</v>
      </c>
      <c r="E174">
        <v>3.7112682688999997E-2</v>
      </c>
      <c r="F174">
        <v>0.86536175871999998</v>
      </c>
      <c r="G174">
        <v>1.09257391622E-2</v>
      </c>
      <c r="H174">
        <v>-0.58655077864000005</v>
      </c>
      <c r="I174">
        <v>143562</v>
      </c>
      <c r="J174">
        <v>83.27</v>
      </c>
      <c r="K174">
        <v>2.1717791411</v>
      </c>
      <c r="L174">
        <v>1.90324260484</v>
      </c>
      <c r="M174">
        <v>-0.268536536263</v>
      </c>
      <c r="N174">
        <v>83.11</v>
      </c>
      <c r="O174">
        <f t="shared" si="2"/>
        <v>0</v>
      </c>
    </row>
    <row r="175" spans="1:15">
      <c r="A175">
        <v>43.34</v>
      </c>
      <c r="B175">
        <v>43.32</v>
      </c>
      <c r="C175">
        <v>6.0162156664899998E-2</v>
      </c>
      <c r="D175">
        <v>0.48086524725099999</v>
      </c>
      <c r="E175">
        <v>0.160501884225</v>
      </c>
      <c r="F175">
        <v>0.20982119015699999</v>
      </c>
      <c r="G175">
        <v>0.10527684276099999</v>
      </c>
      <c r="H175">
        <v>-0.37440061054500001</v>
      </c>
      <c r="I175">
        <v>1600</v>
      </c>
      <c r="J175">
        <v>44.19</v>
      </c>
      <c r="K175">
        <v>1.96123673281</v>
      </c>
      <c r="L175">
        <v>4.7314112936099999</v>
      </c>
      <c r="M175">
        <v>2.7701745608000001</v>
      </c>
      <c r="N175">
        <v>44.015000000000001</v>
      </c>
      <c r="O175">
        <f t="shared" si="2"/>
        <v>0</v>
      </c>
    </row>
    <row r="176" spans="1:15">
      <c r="A176">
        <v>8.39</v>
      </c>
      <c r="B176">
        <v>8.25</v>
      </c>
      <c r="C176">
        <v>-6.6060224436100004E-2</v>
      </c>
      <c r="D176">
        <v>-0.99989880135800002</v>
      </c>
      <c r="E176">
        <v>0.19974316739299999</v>
      </c>
      <c r="F176">
        <v>-3.4939597774200002</v>
      </c>
      <c r="G176">
        <v>1.39477526836E-2</v>
      </c>
      <c r="H176">
        <v>3.4085151577200001</v>
      </c>
      <c r="I176">
        <v>200</v>
      </c>
      <c r="J176">
        <v>8.24</v>
      </c>
      <c r="K176">
        <v>-1.7878426698500001</v>
      </c>
      <c r="L176">
        <v>1.67823388497</v>
      </c>
      <c r="M176">
        <v>3.4660765548099999</v>
      </c>
      <c r="N176">
        <v>8.2100000000000009</v>
      </c>
      <c r="O176">
        <f t="shared" si="2"/>
        <v>0</v>
      </c>
    </row>
    <row r="177" spans="1:15">
      <c r="A177">
        <v>2.5</v>
      </c>
      <c r="B177">
        <v>2.5</v>
      </c>
      <c r="C177">
        <v>-3.7237127486999998E-2</v>
      </c>
      <c r="D177">
        <v>0.75813764836499997</v>
      </c>
      <c r="E177">
        <v>0.2464522244</v>
      </c>
      <c r="F177">
        <v>-1.11079408489</v>
      </c>
      <c r="G177">
        <v>0.29495467703</v>
      </c>
      <c r="H177">
        <v>-2.09030856022</v>
      </c>
      <c r="I177">
        <v>700</v>
      </c>
      <c r="J177">
        <v>2.5</v>
      </c>
      <c r="K177">
        <v>0</v>
      </c>
      <c r="L177">
        <v>5.2075648931199998</v>
      </c>
      <c r="M177">
        <v>5.2075648931199998</v>
      </c>
      <c r="N177">
        <v>2.6</v>
      </c>
      <c r="O177">
        <f t="shared" si="2"/>
        <v>1</v>
      </c>
    </row>
    <row r="178" spans="1:15">
      <c r="A178">
        <v>20.88</v>
      </c>
      <c r="B178">
        <v>21.08</v>
      </c>
      <c r="C178">
        <v>2.6111373537000002E-3</v>
      </c>
      <c r="D178">
        <v>2.44882695639E-2</v>
      </c>
      <c r="E178">
        <v>0</v>
      </c>
      <c r="G178">
        <v>0</v>
      </c>
      <c r="I178">
        <v>300</v>
      </c>
      <c r="J178">
        <v>20.9</v>
      </c>
      <c r="K178">
        <v>9.5785440612999997E-2</v>
      </c>
      <c r="L178">
        <v>0</v>
      </c>
      <c r="M178">
        <v>-9.5785440612999997E-2</v>
      </c>
      <c r="N178">
        <v>21.07</v>
      </c>
      <c r="O178">
        <f t="shared" si="2"/>
        <v>0</v>
      </c>
    </row>
    <row r="179" spans="1:15">
      <c r="A179">
        <v>30.18</v>
      </c>
      <c r="B179">
        <v>30.3</v>
      </c>
      <c r="C179">
        <v>1.00842525492E-2</v>
      </c>
      <c r="D179">
        <v>0.113267304774</v>
      </c>
      <c r="E179">
        <v>-1.81121972127E-2</v>
      </c>
      <c r="F179">
        <v>0.76095871921900005</v>
      </c>
      <c r="G179">
        <v>-1.35480153523E-2</v>
      </c>
      <c r="H179">
        <v>0.34146938740400001</v>
      </c>
      <c r="I179">
        <v>2635</v>
      </c>
      <c r="J179">
        <v>30.259899999999998</v>
      </c>
      <c r="K179">
        <v>0.26474486414800003</v>
      </c>
      <c r="L179">
        <v>0.200672321742</v>
      </c>
      <c r="M179">
        <v>-6.4072542406300004E-2</v>
      </c>
      <c r="N179">
        <v>30.43</v>
      </c>
      <c r="O179">
        <f t="shared" si="2"/>
        <v>0</v>
      </c>
    </row>
    <row r="180" spans="1:15">
      <c r="A180">
        <v>5.57</v>
      </c>
      <c r="B180">
        <v>6.43</v>
      </c>
      <c r="C180">
        <v>0.16950720370799999</v>
      </c>
      <c r="D180">
        <v>-1.5217255081400001</v>
      </c>
      <c r="E180">
        <v>0</v>
      </c>
      <c r="G180">
        <v>0</v>
      </c>
      <c r="I180">
        <v>100</v>
      </c>
      <c r="J180">
        <v>5.71</v>
      </c>
      <c r="K180">
        <v>2.5134649910200002</v>
      </c>
      <c r="L180">
        <v>0</v>
      </c>
      <c r="M180">
        <v>-2.5134649910200002</v>
      </c>
      <c r="N180">
        <v>5.72</v>
      </c>
      <c r="O180">
        <f t="shared" si="2"/>
        <v>0</v>
      </c>
    </row>
    <row r="181" spans="1:15">
      <c r="A181">
        <v>14</v>
      </c>
      <c r="B181">
        <v>13.82</v>
      </c>
      <c r="C181">
        <v>-9.7004399585900007E-3</v>
      </c>
      <c r="D181">
        <v>-0.77328243616299996</v>
      </c>
      <c r="E181">
        <v>-0.22511157539900001</v>
      </c>
      <c r="F181">
        <v>4.3401546014000001</v>
      </c>
      <c r="G181">
        <v>-0.36087259008599998</v>
      </c>
      <c r="H181">
        <v>8.5806819712200006</v>
      </c>
      <c r="I181">
        <v>400</v>
      </c>
      <c r="J181">
        <v>13.899900000000001</v>
      </c>
      <c r="K181">
        <v>-0.71499999999999997</v>
      </c>
      <c r="L181">
        <v>-1.51381300985</v>
      </c>
      <c r="M181">
        <v>-0.79881300984799997</v>
      </c>
      <c r="N181">
        <v>13.809200000000001</v>
      </c>
      <c r="O181">
        <f t="shared" si="2"/>
        <v>0</v>
      </c>
    </row>
    <row r="182" spans="1:15">
      <c r="A182">
        <v>18.239999999999998</v>
      </c>
      <c r="B182">
        <v>18.234999999999999</v>
      </c>
      <c r="C182">
        <v>1.32541779606E-3</v>
      </c>
      <c r="D182">
        <v>-6.7723263326899999E-2</v>
      </c>
      <c r="E182">
        <v>-3.3157931651099999E-3</v>
      </c>
      <c r="F182">
        <v>-6.4494087304299997E-4</v>
      </c>
      <c r="G182">
        <v>-8.3318714575299994E-3</v>
      </c>
      <c r="H182">
        <v>0.15002194589699999</v>
      </c>
      <c r="I182">
        <v>900</v>
      </c>
      <c r="J182">
        <v>18.239999999999998</v>
      </c>
      <c r="K182">
        <v>0</v>
      </c>
      <c r="L182">
        <v>-9.5940448109100004E-2</v>
      </c>
      <c r="M182">
        <v>-9.5940448109100004E-2</v>
      </c>
      <c r="N182">
        <v>18.27</v>
      </c>
      <c r="O182">
        <f t="shared" si="2"/>
        <v>0</v>
      </c>
    </row>
    <row r="183" spans="1:15">
      <c r="A183">
        <v>12.79</v>
      </c>
      <c r="B183">
        <v>12.79</v>
      </c>
      <c r="C183">
        <v>2.0636870854699998E-3</v>
      </c>
      <c r="D183">
        <v>-0.212474669305</v>
      </c>
      <c r="E183">
        <v>-4.3836834665599997E-2</v>
      </c>
      <c r="F183">
        <v>0.43260587799099998</v>
      </c>
      <c r="G183">
        <v>-5.8537690966999997E-2</v>
      </c>
      <c r="H183">
        <v>0.94432676772099999</v>
      </c>
      <c r="I183">
        <v>100</v>
      </c>
      <c r="J183">
        <v>12.78</v>
      </c>
      <c r="K183">
        <v>-7.8186082877199997E-2</v>
      </c>
      <c r="L183">
        <v>-0.83151755253299997</v>
      </c>
      <c r="M183">
        <v>-0.75333146965599995</v>
      </c>
      <c r="N183">
        <v>12.84</v>
      </c>
      <c r="O183">
        <f t="shared" si="2"/>
        <v>0</v>
      </c>
    </row>
    <row r="184" spans="1:15">
      <c r="A184">
        <v>42.34</v>
      </c>
      <c r="B184">
        <v>42.54</v>
      </c>
      <c r="C184">
        <v>9.5549813754900008E-3</v>
      </c>
      <c r="D184">
        <v>-1.09358478796</v>
      </c>
      <c r="E184">
        <v>-9.20218599635E-2</v>
      </c>
      <c r="F184">
        <v>0.102353679973</v>
      </c>
      <c r="G184">
        <v>-0.11584761707299999</v>
      </c>
      <c r="H184">
        <v>1.49456183483</v>
      </c>
      <c r="I184">
        <v>2900</v>
      </c>
      <c r="J184">
        <v>41.95</v>
      </c>
      <c r="K184">
        <v>-0.92111478507300004</v>
      </c>
      <c r="L184">
        <v>-2.1936412351999999</v>
      </c>
      <c r="M184">
        <v>-1.27252645013</v>
      </c>
      <c r="N184">
        <v>41.33</v>
      </c>
      <c r="O184">
        <f t="shared" si="2"/>
        <v>0</v>
      </c>
    </row>
    <row r="185" spans="1:15">
      <c r="A185">
        <v>18.38</v>
      </c>
      <c r="B185">
        <v>18.16</v>
      </c>
      <c r="C185">
        <v>-1.0970039603E-2</v>
      </c>
      <c r="D185">
        <v>-0.227046577237</v>
      </c>
      <c r="E185">
        <v>0</v>
      </c>
      <c r="G185">
        <v>0</v>
      </c>
      <c r="I185">
        <v>100</v>
      </c>
      <c r="J185">
        <v>18.34</v>
      </c>
      <c r="K185">
        <v>-0.21762785636599999</v>
      </c>
      <c r="L185">
        <v>0</v>
      </c>
      <c r="M185">
        <v>0.21762785636599999</v>
      </c>
      <c r="N185">
        <v>18.47</v>
      </c>
      <c r="O185">
        <f t="shared" si="2"/>
        <v>0</v>
      </c>
    </row>
    <row r="186" spans="1:15">
      <c r="A186">
        <v>31.91</v>
      </c>
      <c r="B186">
        <v>32.17</v>
      </c>
      <c r="C186">
        <v>1.2025715670999999E-3</v>
      </c>
      <c r="D186">
        <v>-3.7159316941300001E-2</v>
      </c>
      <c r="E186">
        <v>-1.2051360153799999E-2</v>
      </c>
      <c r="F186">
        <v>-0.45864417108299999</v>
      </c>
      <c r="G186">
        <v>-1.2657204519300001E-2</v>
      </c>
      <c r="H186">
        <v>-0.43342959955900001</v>
      </c>
      <c r="I186">
        <v>1800</v>
      </c>
      <c r="J186">
        <v>31.93</v>
      </c>
      <c r="K186">
        <v>6.2676277029100003E-2</v>
      </c>
      <c r="L186">
        <v>-0.82467843116499995</v>
      </c>
      <c r="M186">
        <v>-0.88735470819399997</v>
      </c>
      <c r="N186">
        <v>32.1601</v>
      </c>
      <c r="O186">
        <f t="shared" si="2"/>
        <v>0</v>
      </c>
    </row>
    <row r="187" spans="1:15">
      <c r="A187">
        <v>25.16</v>
      </c>
      <c r="B187">
        <v>26.86</v>
      </c>
      <c r="C187">
        <v>2.73174629973E-2</v>
      </c>
      <c r="D187">
        <v>0.78218649731099998</v>
      </c>
      <c r="E187">
        <v>-0.137086146889</v>
      </c>
      <c r="F187">
        <v>2.01228188813</v>
      </c>
      <c r="G187">
        <v>-0.13896829906700001</v>
      </c>
      <c r="H187">
        <v>0.65353757867600004</v>
      </c>
      <c r="I187">
        <v>1400</v>
      </c>
      <c r="J187">
        <v>25.46</v>
      </c>
      <c r="K187">
        <v>1.19236883943</v>
      </c>
      <c r="L187">
        <v>-1.96855834313</v>
      </c>
      <c r="M187">
        <v>-3.16092718256</v>
      </c>
      <c r="N187">
        <v>26.2</v>
      </c>
      <c r="O187">
        <f t="shared" si="2"/>
        <v>1</v>
      </c>
    </row>
    <row r="188" spans="1:15">
      <c r="A188">
        <v>3.46</v>
      </c>
      <c r="B188">
        <v>3.4550000000000001</v>
      </c>
      <c r="C188">
        <v>9.1073891062500001E-4</v>
      </c>
      <c r="D188">
        <v>-0.33260879106699998</v>
      </c>
      <c r="E188">
        <v>-1.4170039902500001E-2</v>
      </c>
      <c r="F188">
        <v>0.58943628429499995</v>
      </c>
      <c r="G188">
        <v>-4.5509144957899997E-2</v>
      </c>
      <c r="H188">
        <v>1.4685173281699999</v>
      </c>
      <c r="I188">
        <v>3700</v>
      </c>
      <c r="J188">
        <v>3.47</v>
      </c>
      <c r="K188">
        <v>0.28901734103999999</v>
      </c>
      <c r="L188">
        <v>0.21535792740699999</v>
      </c>
      <c r="M188">
        <v>-7.3659413633300003E-2</v>
      </c>
      <c r="N188">
        <v>3.47</v>
      </c>
      <c r="O188">
        <f t="shared" si="2"/>
        <v>0</v>
      </c>
    </row>
    <row r="189" spans="1:15">
      <c r="A189">
        <v>11.98</v>
      </c>
      <c r="B189">
        <v>12</v>
      </c>
      <c r="C189">
        <v>3.8575894742500002E-3</v>
      </c>
      <c r="D189">
        <v>5.1398624192499999E-2</v>
      </c>
      <c r="E189">
        <v>-1.34377352436E-3</v>
      </c>
      <c r="F189">
        <v>0.35532861763700002</v>
      </c>
      <c r="G189">
        <v>-8.2998113651999994E-3</v>
      </c>
      <c r="H189">
        <v>0.37063190088699999</v>
      </c>
      <c r="I189">
        <v>600</v>
      </c>
      <c r="J189">
        <v>11.994999999999999</v>
      </c>
      <c r="K189">
        <v>0.125208681135</v>
      </c>
      <c r="L189">
        <v>0.19516932027799999</v>
      </c>
      <c r="M189">
        <v>6.9960639143099995E-2</v>
      </c>
      <c r="N189">
        <v>12</v>
      </c>
      <c r="O189">
        <f t="shared" si="2"/>
        <v>0</v>
      </c>
    </row>
    <row r="190" spans="1:15">
      <c r="A190">
        <v>3.1</v>
      </c>
      <c r="B190">
        <v>3.1</v>
      </c>
      <c r="C190">
        <v>6.3749323624400001E-2</v>
      </c>
      <c r="D190">
        <v>-0.153074268751</v>
      </c>
      <c r="E190">
        <v>-2.6638872890700001E-2</v>
      </c>
      <c r="F190">
        <v>-0.24456897420199999</v>
      </c>
      <c r="G190">
        <v>-0.105920394726</v>
      </c>
      <c r="H190">
        <v>0.24655886784700001</v>
      </c>
      <c r="I190">
        <v>700</v>
      </c>
      <c r="J190">
        <v>3.15</v>
      </c>
      <c r="K190">
        <v>1.61290322581</v>
      </c>
      <c r="L190">
        <v>-0.75387252610300004</v>
      </c>
      <c r="M190">
        <v>-2.3667757519100001</v>
      </c>
      <c r="N190">
        <v>3.1749999999999998</v>
      </c>
      <c r="O190">
        <f t="shared" si="2"/>
        <v>0</v>
      </c>
    </row>
    <row r="191" spans="1:15">
      <c r="A191">
        <v>13.25</v>
      </c>
      <c r="B191">
        <v>13.4</v>
      </c>
      <c r="C191">
        <v>2.59212894411E-2</v>
      </c>
      <c r="D191">
        <v>-0.11604761888200001</v>
      </c>
      <c r="E191">
        <v>-1.45734525722E-2</v>
      </c>
      <c r="F191">
        <v>5.7153260453600002E-2</v>
      </c>
      <c r="G191">
        <v>-4.7423068443600003E-2</v>
      </c>
      <c r="H191">
        <v>0.30199475222599997</v>
      </c>
      <c r="I191">
        <v>800</v>
      </c>
      <c r="J191">
        <v>13.324999999999999</v>
      </c>
      <c r="K191">
        <v>0.56603773584899997</v>
      </c>
      <c r="L191">
        <v>-0.187143044654</v>
      </c>
      <c r="M191">
        <v>-0.75318078050299997</v>
      </c>
      <c r="N191">
        <v>13.45</v>
      </c>
      <c r="O191">
        <f t="shared" si="2"/>
        <v>0</v>
      </c>
    </row>
    <row r="192" spans="1:15">
      <c r="A192">
        <v>31.44</v>
      </c>
      <c r="B192">
        <v>29.99</v>
      </c>
      <c r="C192">
        <v>-8.1327977509599997E-2</v>
      </c>
      <c r="D192">
        <v>-1.9442640359500001</v>
      </c>
      <c r="E192">
        <v>-9.6347422754100007E-2</v>
      </c>
      <c r="F192">
        <v>-2.1252572197099999</v>
      </c>
      <c r="G192">
        <v>-6.1003693822500003E-2</v>
      </c>
      <c r="H192">
        <v>0.77996015268300001</v>
      </c>
      <c r="I192">
        <v>5785</v>
      </c>
      <c r="J192">
        <v>30.34</v>
      </c>
      <c r="K192">
        <v>-3.4987277353700001</v>
      </c>
      <c r="L192">
        <v>-4.0966858465099998</v>
      </c>
      <c r="M192">
        <v>-0.59795811114599995</v>
      </c>
      <c r="N192">
        <v>30.078399999999998</v>
      </c>
      <c r="O192">
        <f t="shared" si="2"/>
        <v>0</v>
      </c>
    </row>
    <row r="193" spans="1:15">
      <c r="A193">
        <v>80.14</v>
      </c>
      <c r="B193">
        <v>80.98</v>
      </c>
      <c r="C193">
        <v>-7.40106024135E-3</v>
      </c>
      <c r="D193">
        <v>-2.2065719668E-2</v>
      </c>
      <c r="E193">
        <v>-1.1428013325299999E-2</v>
      </c>
      <c r="F193">
        <v>0.15949648222999999</v>
      </c>
      <c r="G193">
        <v>-9.0795590178000003E-3</v>
      </c>
      <c r="H193">
        <v>0.289493346692</v>
      </c>
      <c r="I193">
        <v>1000</v>
      </c>
      <c r="J193">
        <v>80.02</v>
      </c>
      <c r="K193">
        <v>-0.14973795857300001</v>
      </c>
      <c r="L193">
        <v>-0.110286455664</v>
      </c>
      <c r="M193">
        <v>3.94515029084E-2</v>
      </c>
      <c r="N193">
        <v>80.69</v>
      </c>
      <c r="O193">
        <f t="shared" si="2"/>
        <v>0</v>
      </c>
    </row>
    <row r="194" spans="1:15">
      <c r="A194">
        <v>46.5</v>
      </c>
      <c r="B194">
        <v>46.93</v>
      </c>
      <c r="C194">
        <v>-1.9076223046199998E-2</v>
      </c>
      <c r="D194">
        <v>0.60329135365999997</v>
      </c>
      <c r="E194">
        <v>-6.1688050936299999E-3</v>
      </c>
      <c r="F194">
        <v>1.23141607653</v>
      </c>
      <c r="G194">
        <v>1.4259719862600001E-2</v>
      </c>
      <c r="H194">
        <v>0.60630982450100002</v>
      </c>
      <c r="I194">
        <v>1000</v>
      </c>
      <c r="J194">
        <v>46.6</v>
      </c>
      <c r="K194">
        <v>0.215053763441</v>
      </c>
      <c r="L194">
        <v>0.93392442628600003</v>
      </c>
      <c r="M194">
        <v>0.71887066284500001</v>
      </c>
      <c r="N194">
        <v>46.66</v>
      </c>
      <c r="O194">
        <f t="shared" si="2"/>
        <v>0</v>
      </c>
    </row>
    <row r="195" spans="1:15">
      <c r="A195">
        <v>73.989999999999995</v>
      </c>
      <c r="B195">
        <v>74.72</v>
      </c>
      <c r="C195">
        <v>-2.3750757513000001E-2</v>
      </c>
      <c r="D195">
        <v>-0.15834174408900001</v>
      </c>
      <c r="E195">
        <v>-3.0785783411900001E-3</v>
      </c>
      <c r="F195">
        <v>-8.0283628347899996E-2</v>
      </c>
      <c r="G195">
        <v>2.3159940839600001E-2</v>
      </c>
      <c r="H195">
        <v>1.95263482833E-2</v>
      </c>
      <c r="I195">
        <v>13294</v>
      </c>
      <c r="J195">
        <v>73.02</v>
      </c>
      <c r="K195">
        <v>-1.3109879713499999</v>
      </c>
      <c r="L195">
        <v>-0.655205968355</v>
      </c>
      <c r="M195">
        <v>0.65578200299199996</v>
      </c>
      <c r="N195">
        <v>73.08</v>
      </c>
      <c r="O195">
        <f t="shared" ref="O195:O201" si="3">IF((N195-J195)/J195*100&gt;=1.5,1,0)</f>
        <v>0</v>
      </c>
    </row>
    <row r="196" spans="1:15">
      <c r="A196">
        <v>5.63</v>
      </c>
      <c r="B196">
        <v>5.68</v>
      </c>
      <c r="C196">
        <v>2.8065341639599999E-2</v>
      </c>
      <c r="D196">
        <v>2.28169594213E-2</v>
      </c>
      <c r="E196">
        <v>-4.80702947889E-2</v>
      </c>
      <c r="F196">
        <v>0.62156773551699995</v>
      </c>
      <c r="G196">
        <v>-5.8927193951899999E-2</v>
      </c>
      <c r="H196">
        <v>0.19995290457500001</v>
      </c>
      <c r="I196">
        <v>1500</v>
      </c>
      <c r="J196">
        <v>5.6508000000000003</v>
      </c>
      <c r="K196">
        <v>0.36944937833000002</v>
      </c>
      <c r="L196">
        <v>-1.10642950904</v>
      </c>
      <c r="M196">
        <v>-1.4758788873699999</v>
      </c>
      <c r="N196">
        <v>5.72</v>
      </c>
      <c r="O196">
        <f t="shared" si="3"/>
        <v>0</v>
      </c>
    </row>
    <row r="197" spans="1:15">
      <c r="A197">
        <v>7.37</v>
      </c>
      <c r="B197">
        <v>7.09</v>
      </c>
      <c r="C197">
        <v>-0.16467764993799999</v>
      </c>
      <c r="D197">
        <v>-1.09262166193</v>
      </c>
      <c r="E197">
        <v>0.27227233605500001</v>
      </c>
      <c r="F197">
        <v>-3.3143338264</v>
      </c>
      <c r="G197">
        <v>0.47824053300399999</v>
      </c>
      <c r="H197">
        <v>-3.0693195257700001</v>
      </c>
      <c r="I197">
        <v>100</v>
      </c>
      <c r="J197">
        <v>7.06</v>
      </c>
      <c r="K197">
        <v>-4.2062415196699998</v>
      </c>
      <c r="L197">
        <v>1.95557876933</v>
      </c>
      <c r="M197">
        <v>6.1618202889999996</v>
      </c>
      <c r="N197">
        <v>7.6555999999999997</v>
      </c>
      <c r="O197">
        <f t="shared" si="3"/>
        <v>1</v>
      </c>
    </row>
    <row r="198" spans="1:15">
      <c r="A198">
        <v>10.4</v>
      </c>
      <c r="B198">
        <v>11.5</v>
      </c>
      <c r="C198">
        <v>0.16685406327499999</v>
      </c>
      <c r="D198">
        <v>0.33744959677399999</v>
      </c>
      <c r="E198">
        <v>-0.11351096504200001</v>
      </c>
      <c r="F198">
        <v>-1.1859019095900001</v>
      </c>
      <c r="G198">
        <v>-0.29069373953200001</v>
      </c>
      <c r="H198">
        <v>-1.30820631458</v>
      </c>
      <c r="I198">
        <v>1100</v>
      </c>
      <c r="J198">
        <v>10.95</v>
      </c>
      <c r="K198">
        <v>5.28846153846</v>
      </c>
      <c r="L198">
        <v>-4.2078460408899998</v>
      </c>
      <c r="M198">
        <v>-9.4963075793500007</v>
      </c>
      <c r="N198">
        <v>11.95</v>
      </c>
      <c r="O198">
        <f t="shared" si="3"/>
        <v>1</v>
      </c>
    </row>
    <row r="199" spans="1:15">
      <c r="A199">
        <v>4.5999999999999996</v>
      </c>
      <c r="B199">
        <v>4.6500000000000004</v>
      </c>
      <c r="C199">
        <v>-0.35616482803400001</v>
      </c>
      <c r="D199">
        <v>2.5672615184900001</v>
      </c>
      <c r="E199">
        <v>0</v>
      </c>
      <c r="G199">
        <v>0</v>
      </c>
      <c r="I199">
        <v>600</v>
      </c>
      <c r="J199">
        <v>4.6399999999999997</v>
      </c>
      <c r="K199">
        <v>0.86956521739100001</v>
      </c>
      <c r="L199">
        <v>0</v>
      </c>
      <c r="M199">
        <v>-0.86956521739100001</v>
      </c>
      <c r="N199">
        <v>4.5999999999999996</v>
      </c>
      <c r="O199">
        <f t="shared" si="3"/>
        <v>0</v>
      </c>
    </row>
    <row r="200" spans="1:15">
      <c r="A200">
        <v>83.27</v>
      </c>
      <c r="B200">
        <v>84.29</v>
      </c>
      <c r="C200">
        <v>1.77569468925E-2</v>
      </c>
      <c r="D200">
        <v>9.2300309525600005E-2</v>
      </c>
      <c r="E200">
        <v>1.33089724162E-2</v>
      </c>
      <c r="F200">
        <v>0.144694580755</v>
      </c>
      <c r="G200">
        <v>1.36237505346E-3</v>
      </c>
      <c r="H200">
        <v>-7.1081306355600005E-2</v>
      </c>
      <c r="I200">
        <v>19016</v>
      </c>
      <c r="J200">
        <v>83.68</v>
      </c>
      <c r="K200">
        <v>0.49237420439500001</v>
      </c>
      <c r="L200">
        <v>0.43983537296300002</v>
      </c>
      <c r="M200">
        <v>-5.2538831432300002E-2</v>
      </c>
      <c r="N200">
        <v>84.39</v>
      </c>
      <c r="O200">
        <f t="shared" si="3"/>
        <v>0</v>
      </c>
    </row>
    <row r="201" spans="1:15">
      <c r="A201">
        <v>58.31</v>
      </c>
      <c r="B201">
        <v>59.024999999999999</v>
      </c>
      <c r="C201">
        <v>8.00386349682E-3</v>
      </c>
      <c r="D201">
        <v>0.314911410552</v>
      </c>
      <c r="E201">
        <v>-4.8070316290500003E-3</v>
      </c>
      <c r="F201">
        <v>0.34327538409899999</v>
      </c>
      <c r="G201">
        <v>-5.8544773682900004E-3</v>
      </c>
      <c r="H201">
        <v>-0.12216980974199999</v>
      </c>
      <c r="I201">
        <v>870</v>
      </c>
      <c r="J201">
        <v>58.6</v>
      </c>
      <c r="K201">
        <v>0.49734179385999999</v>
      </c>
      <c r="L201">
        <v>3.1143761708600001E-2</v>
      </c>
      <c r="M201">
        <v>-0.46619803215200001</v>
      </c>
      <c r="N201">
        <v>58.81</v>
      </c>
      <c r="O201">
        <f t="shared" si="3"/>
        <v>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82"/>
  <sheetViews>
    <sheetView workbookViewId="0">
      <selection activeCell="J21" sqref="J21"/>
    </sheetView>
  </sheetViews>
  <sheetFormatPr baseColWidth="10" defaultRowHeight="15" x14ac:dyDescent="0"/>
  <cols>
    <col min="1" max="1" width="5.83203125" bestFit="1" customWidth="1"/>
    <col min="2" max="3" width="9.33203125" bestFit="1" customWidth="1"/>
    <col min="4" max="4" width="17" bestFit="1" customWidth="1"/>
    <col min="5" max="5" width="9.33203125" bestFit="1" customWidth="1"/>
    <col min="6" max="6" width="13.1640625" customWidth="1"/>
    <col min="7" max="7" width="7" bestFit="1" customWidth="1"/>
    <col min="8" max="8" width="17.1640625" bestFit="1" customWidth="1"/>
    <col min="9" max="9" width="8.33203125" bestFit="1" customWidth="1"/>
    <col min="10" max="10" width="14.33203125" bestFit="1" customWidth="1"/>
    <col min="12" max="14" width="16" customWidth="1"/>
    <col min="18" max="18" width="10.83203125" style="14"/>
    <col min="21" max="21" width="4.5" customWidth="1"/>
    <col min="22" max="22" width="4.1640625" customWidth="1"/>
  </cols>
  <sheetData>
    <row r="1" spans="1:21" s="12" customFormat="1" ht="75">
      <c r="A1" s="6" t="s">
        <v>255</v>
      </c>
      <c r="B1" s="6" t="s">
        <v>256</v>
      </c>
      <c r="C1" s="6" t="s">
        <v>257</v>
      </c>
      <c r="D1" s="6" t="s">
        <v>258</v>
      </c>
      <c r="E1" s="6" t="s">
        <v>259</v>
      </c>
      <c r="F1" s="6" t="s">
        <v>260</v>
      </c>
      <c r="G1" s="6" t="s">
        <v>261</v>
      </c>
      <c r="H1" s="6" t="s">
        <v>262</v>
      </c>
      <c r="I1" s="6" t="s">
        <v>263</v>
      </c>
      <c r="J1" s="11" t="s">
        <v>264</v>
      </c>
      <c r="K1" s="11" t="s">
        <v>265</v>
      </c>
      <c r="L1" s="12" t="s">
        <v>293</v>
      </c>
      <c r="M1" s="12" t="s">
        <v>292</v>
      </c>
      <c r="O1" s="12" t="s">
        <v>288</v>
      </c>
      <c r="P1" s="12" t="s">
        <v>289</v>
      </c>
      <c r="R1" s="13" t="s">
        <v>278</v>
      </c>
      <c r="S1" s="12" t="s">
        <v>277</v>
      </c>
    </row>
    <row r="2" spans="1:21">
      <c r="A2" s="7">
        <v>0</v>
      </c>
      <c r="B2" s="7">
        <v>5.66</v>
      </c>
      <c r="C2" s="7">
        <v>5.66</v>
      </c>
      <c r="D2" s="7">
        <v>0</v>
      </c>
      <c r="E2" s="7">
        <v>0</v>
      </c>
      <c r="F2" s="7">
        <v>0</v>
      </c>
      <c r="G2" s="7">
        <v>0</v>
      </c>
      <c r="H2" s="7">
        <v>0</v>
      </c>
      <c r="I2" s="7">
        <v>2527</v>
      </c>
      <c r="L2" s="14"/>
      <c r="M2" s="14"/>
      <c r="N2" s="14"/>
      <c r="R2" s="14" t="e">
        <f t="shared" ref="R2:R4" si="0">(H2-H1)/H1*100</f>
        <v>#VALUE!</v>
      </c>
      <c r="U2" t="s">
        <v>279</v>
      </c>
    </row>
    <row r="3" spans="1:21">
      <c r="A3" s="7">
        <v>2</v>
      </c>
      <c r="B3" s="7">
        <v>5.74</v>
      </c>
      <c r="C3" s="7">
        <v>5.76</v>
      </c>
      <c r="D3" s="7">
        <v>1.77</v>
      </c>
      <c r="E3" s="7">
        <v>-1.07</v>
      </c>
      <c r="F3" s="7">
        <v>-2.84</v>
      </c>
      <c r="G3" s="7">
        <v>0.35</v>
      </c>
      <c r="H3" s="7">
        <v>1.42</v>
      </c>
      <c r="I3" s="7">
        <v>19376</v>
      </c>
      <c r="J3" t="e">
        <f t="shared" ref="J3:K18" si="1">(D3-D2)/D2*100</f>
        <v>#DIV/0!</v>
      </c>
      <c r="K3" t="e">
        <f t="shared" si="1"/>
        <v>#DIV/0!</v>
      </c>
      <c r="L3" s="16">
        <f>_xlfn.STDEV.S(G3:G12)</f>
        <v>0.95136218129585104</v>
      </c>
      <c r="M3" s="14"/>
      <c r="N3" s="14"/>
      <c r="R3" s="14" t="e">
        <f t="shared" si="0"/>
        <v>#DIV/0!</v>
      </c>
      <c r="U3" t="s">
        <v>280</v>
      </c>
    </row>
    <row r="4" spans="1:21">
      <c r="A4" s="7">
        <v>3</v>
      </c>
      <c r="B4" s="7">
        <v>5.76</v>
      </c>
      <c r="C4" s="7">
        <v>5.7843</v>
      </c>
      <c r="D4" s="7">
        <v>2.2000000000000002</v>
      </c>
      <c r="E4" s="7">
        <v>-0.66</v>
      </c>
      <c r="F4" s="7">
        <v>-2.85</v>
      </c>
      <c r="G4" s="7">
        <v>0.77</v>
      </c>
      <c r="H4" s="7">
        <v>1.43</v>
      </c>
      <c r="I4" s="7">
        <v>3450</v>
      </c>
      <c r="J4">
        <f t="shared" si="1"/>
        <v>24.293785310734471</v>
      </c>
      <c r="K4">
        <f t="shared" si="1"/>
        <v>-38.31775700934579</v>
      </c>
      <c r="L4" s="14"/>
      <c r="M4" s="14"/>
      <c r="N4" s="14"/>
      <c r="R4" s="14">
        <f t="shared" si="0"/>
        <v>0.70422535211267667</v>
      </c>
      <c r="U4" t="s">
        <v>282</v>
      </c>
    </row>
    <row r="5" spans="1:21">
      <c r="A5" s="7">
        <v>4</v>
      </c>
      <c r="B5" s="7">
        <v>5.78</v>
      </c>
      <c r="C5" s="7">
        <v>5.88</v>
      </c>
      <c r="D5" s="7">
        <v>3.89</v>
      </c>
      <c r="E5" s="7">
        <v>1.1100000000000001</v>
      </c>
      <c r="F5" s="7">
        <v>-2.77</v>
      </c>
      <c r="G5" s="7">
        <v>2.5</v>
      </c>
      <c r="H5" s="7">
        <v>1.39</v>
      </c>
      <c r="I5" s="7">
        <v>2600</v>
      </c>
      <c r="J5">
        <f t="shared" si="1"/>
        <v>76.818181818181813</v>
      </c>
      <c r="K5">
        <f t="shared" si="1"/>
        <v>-268.18181818181819</v>
      </c>
      <c r="L5" s="14"/>
      <c r="M5" s="14"/>
      <c r="N5" s="14"/>
      <c r="R5" s="14">
        <f>(H5-H4)/H4*100</f>
        <v>-2.7972027972028002</v>
      </c>
      <c r="U5" t="s">
        <v>283</v>
      </c>
    </row>
    <row r="6" spans="1:21">
      <c r="A6" s="7">
        <v>5</v>
      </c>
      <c r="B6" s="7">
        <v>5.9</v>
      </c>
      <c r="C6" s="7">
        <v>5.94</v>
      </c>
      <c r="D6" s="7">
        <v>4.95</v>
      </c>
      <c r="E6" s="7">
        <v>1.41</v>
      </c>
      <c r="F6" s="7">
        <v>-3.54</v>
      </c>
      <c r="G6" s="7">
        <v>3.18</v>
      </c>
      <c r="H6" s="7">
        <v>1.77</v>
      </c>
      <c r="I6" s="7">
        <v>4050</v>
      </c>
      <c r="J6">
        <f t="shared" si="1"/>
        <v>27.249357326478151</v>
      </c>
      <c r="K6">
        <f t="shared" si="1"/>
        <v>27.027027027027007</v>
      </c>
      <c r="L6" s="14"/>
      <c r="M6" s="14"/>
      <c r="N6" s="14"/>
      <c r="R6" s="14">
        <f>(H6-H5)/H5*100</f>
        <v>27.338129496402885</v>
      </c>
    </row>
    <row r="7" spans="1:21">
      <c r="A7" s="7">
        <v>6</v>
      </c>
      <c r="B7" s="7">
        <v>5.9398999999999997</v>
      </c>
      <c r="C7" s="7">
        <v>5.93</v>
      </c>
      <c r="D7" s="7">
        <v>4.7699999999999996</v>
      </c>
      <c r="E7" s="7">
        <v>1.25</v>
      </c>
      <c r="F7" s="7">
        <v>-3.52</v>
      </c>
      <c r="G7" s="7">
        <v>3.01</v>
      </c>
      <c r="H7" s="7">
        <v>1.76</v>
      </c>
      <c r="I7" s="7">
        <v>1090</v>
      </c>
      <c r="J7">
        <f t="shared" si="1"/>
        <v>-3.6363636363636487</v>
      </c>
      <c r="K7">
        <f t="shared" si="1"/>
        <v>-11.347517730496449</v>
      </c>
      <c r="L7" s="14"/>
      <c r="M7" s="14"/>
      <c r="N7" s="14"/>
      <c r="R7" s="14">
        <f>(H7-H6)/H6*100</f>
        <v>-0.56497175141242995</v>
      </c>
    </row>
    <row r="8" spans="1:21">
      <c r="A8" s="7">
        <v>7</v>
      </c>
      <c r="B8" s="7">
        <v>5.93</v>
      </c>
      <c r="C8" s="7">
        <v>5.89</v>
      </c>
      <c r="D8" s="7">
        <v>4.0599999999999996</v>
      </c>
      <c r="E8" s="7">
        <v>0.61</v>
      </c>
      <c r="F8" s="7">
        <v>-3.45</v>
      </c>
      <c r="G8" s="7">
        <v>2.34</v>
      </c>
      <c r="H8" s="7">
        <v>1.73</v>
      </c>
      <c r="I8" s="7">
        <v>6055</v>
      </c>
      <c r="J8">
        <f t="shared" si="1"/>
        <v>-14.884696016771489</v>
      </c>
      <c r="K8">
        <f t="shared" si="1"/>
        <v>-51.2</v>
      </c>
      <c r="L8" s="14"/>
      <c r="M8" s="14"/>
      <c r="N8" s="14"/>
      <c r="R8" s="14">
        <f>(H8-H7)/H7*100</f>
        <v>-1.7045454545454561</v>
      </c>
    </row>
    <row r="9" spans="1:21">
      <c r="A9" s="7">
        <v>8</v>
      </c>
      <c r="B9" s="7">
        <v>5.8643999999999998</v>
      </c>
      <c r="C9" s="7">
        <v>5.8327999999999998</v>
      </c>
      <c r="D9" s="7">
        <v>3.05</v>
      </c>
      <c r="E9" s="7">
        <v>0.54</v>
      </c>
      <c r="F9" s="7">
        <v>-2.5099999999999998</v>
      </c>
      <c r="G9" s="7">
        <v>1.8</v>
      </c>
      <c r="H9" s="7">
        <v>1.25</v>
      </c>
      <c r="I9" s="7">
        <v>2819</v>
      </c>
      <c r="J9">
        <f t="shared" si="1"/>
        <v>-24.876847290640391</v>
      </c>
      <c r="K9">
        <f t="shared" si="1"/>
        <v>-11.475409836065566</v>
      </c>
      <c r="L9" s="14"/>
      <c r="M9" s="14"/>
      <c r="N9" s="14"/>
      <c r="R9" s="14">
        <f>(H9-H8)/H8*100</f>
        <v>-27.74566473988439</v>
      </c>
    </row>
    <row r="10" spans="1:21">
      <c r="A10" s="7">
        <v>9</v>
      </c>
      <c r="B10" s="7">
        <v>5.9089999999999998</v>
      </c>
      <c r="C10" s="7">
        <v>5.92</v>
      </c>
      <c r="D10" s="7">
        <v>4.59</v>
      </c>
      <c r="E10" s="7">
        <v>-0.62</v>
      </c>
      <c r="F10" s="7">
        <v>-5.22</v>
      </c>
      <c r="G10" s="7">
        <v>1.98</v>
      </c>
      <c r="H10" s="7">
        <v>2.61</v>
      </c>
      <c r="I10" s="7">
        <v>8875</v>
      </c>
      <c r="J10">
        <f t="shared" si="1"/>
        <v>50.491803278688529</v>
      </c>
      <c r="K10">
        <f t="shared" si="1"/>
        <v>-214.81481481481484</v>
      </c>
      <c r="L10" s="14"/>
      <c r="M10" s="14"/>
      <c r="N10" s="14"/>
      <c r="R10" s="14">
        <f>(H10-H9)/H9*100</f>
        <v>108.79999999999998</v>
      </c>
    </row>
    <row r="11" spans="1:21">
      <c r="A11" s="7">
        <v>10</v>
      </c>
      <c r="B11" s="7">
        <v>5.92</v>
      </c>
      <c r="C11" s="7">
        <v>5.94</v>
      </c>
      <c r="D11" s="7">
        <v>4.95</v>
      </c>
      <c r="E11" s="7">
        <v>-0.3</v>
      </c>
      <c r="F11" s="7">
        <v>-5.25</v>
      </c>
      <c r="G11" s="7">
        <v>2.3199999999999998</v>
      </c>
      <c r="H11" s="7">
        <v>2.62</v>
      </c>
      <c r="I11" s="7">
        <v>3750</v>
      </c>
      <c r="J11">
        <f t="shared" si="1"/>
        <v>7.8431372549019676</v>
      </c>
      <c r="K11">
        <f t="shared" si="1"/>
        <v>-51.612903225806448</v>
      </c>
      <c r="L11" s="14"/>
      <c r="M11" s="14"/>
      <c r="N11" s="14"/>
      <c r="R11" s="14">
        <f>(H11-H10)/H10*100</f>
        <v>0.38314176245211617</v>
      </c>
    </row>
    <row r="12" spans="1:21">
      <c r="A12" s="7">
        <v>11</v>
      </c>
      <c r="B12" s="7">
        <v>5.9050000000000002</v>
      </c>
      <c r="C12" s="7">
        <v>5.95</v>
      </c>
      <c r="D12" s="7">
        <v>5.12</v>
      </c>
      <c r="E12" s="7">
        <v>1.05</v>
      </c>
      <c r="F12" s="7">
        <v>-4.08</v>
      </c>
      <c r="G12" s="7">
        <v>3.08</v>
      </c>
      <c r="H12" s="7">
        <v>2.04</v>
      </c>
      <c r="I12" s="7">
        <v>4705</v>
      </c>
      <c r="J12">
        <f t="shared" si="1"/>
        <v>3.4343434343434329</v>
      </c>
      <c r="K12">
        <f t="shared" si="1"/>
        <v>-450.00000000000011</v>
      </c>
      <c r="L12" s="14"/>
      <c r="M12" s="14"/>
      <c r="N12" s="14"/>
      <c r="R12" s="14">
        <f>(H12-H11)/H11*100</f>
        <v>-22.137404580152673</v>
      </c>
    </row>
    <row r="13" spans="1:21">
      <c r="A13" s="7">
        <v>12</v>
      </c>
      <c r="B13" s="7">
        <v>5.95</v>
      </c>
      <c r="C13" s="7">
        <v>6.01</v>
      </c>
      <c r="D13" s="7">
        <v>6.18</v>
      </c>
      <c r="E13" s="7">
        <v>2</v>
      </c>
      <c r="F13" s="7">
        <v>-4.18</v>
      </c>
      <c r="G13" s="7">
        <v>4.09</v>
      </c>
      <c r="H13" s="7">
        <v>2.09</v>
      </c>
      <c r="I13" s="7">
        <v>10160</v>
      </c>
      <c r="J13">
        <f t="shared" si="1"/>
        <v>20.703124999999993</v>
      </c>
      <c r="K13">
        <f t="shared" si="1"/>
        <v>90.476190476190467</v>
      </c>
      <c r="L13" s="14">
        <f t="shared" ref="L13:L16" si="2">(H13-H12)/H12*100</f>
        <v>2.450980392156854</v>
      </c>
      <c r="M13" s="14"/>
      <c r="N13" s="14"/>
      <c r="R13" s="14">
        <f>(H13-H12)/H12*100</f>
        <v>2.450980392156854</v>
      </c>
    </row>
    <row r="14" spans="1:21">
      <c r="A14" s="7">
        <v>13</v>
      </c>
      <c r="B14" s="7">
        <v>6.0594999999999999</v>
      </c>
      <c r="C14" s="7">
        <v>6.1307</v>
      </c>
      <c r="D14" s="7">
        <v>8.32</v>
      </c>
      <c r="E14" s="7">
        <v>2.2200000000000002</v>
      </c>
      <c r="F14" s="7">
        <v>-6.1</v>
      </c>
      <c r="G14" s="7">
        <v>5.27</v>
      </c>
      <c r="H14" s="7">
        <v>3.05</v>
      </c>
      <c r="I14" s="7">
        <v>5100</v>
      </c>
      <c r="J14">
        <f t="shared" si="1"/>
        <v>34.62783171521037</v>
      </c>
      <c r="K14">
        <f t="shared" si="1"/>
        <v>11.000000000000011</v>
      </c>
      <c r="L14" s="14">
        <f t="shared" si="2"/>
        <v>45.933014354066984</v>
      </c>
      <c r="M14" s="14"/>
      <c r="N14" s="14"/>
      <c r="R14" s="14">
        <f>(H14-H13)/H13*100</f>
        <v>45.933014354066984</v>
      </c>
    </row>
    <row r="15" spans="1:21">
      <c r="A15" s="7">
        <v>15</v>
      </c>
      <c r="B15" s="7">
        <v>6.21</v>
      </c>
      <c r="C15" s="7">
        <v>6.2</v>
      </c>
      <c r="D15" s="7">
        <v>9.5399999999999991</v>
      </c>
      <c r="E15" s="7">
        <v>0.67</v>
      </c>
      <c r="F15" s="7">
        <v>-8.8699999999999992</v>
      </c>
      <c r="G15" s="7">
        <v>5.1100000000000003</v>
      </c>
      <c r="H15" s="7">
        <v>4.43</v>
      </c>
      <c r="I15" s="7">
        <v>400</v>
      </c>
      <c r="J15">
        <f t="shared" si="1"/>
        <v>14.663461538461526</v>
      </c>
      <c r="K15">
        <f t="shared" si="1"/>
        <v>-69.819819819819827</v>
      </c>
      <c r="L15" s="14">
        <f t="shared" si="2"/>
        <v>45.245901639344261</v>
      </c>
      <c r="M15" s="14"/>
      <c r="N15" s="14"/>
      <c r="R15" s="14">
        <f>(H15-H14)/H14*100</f>
        <v>45.245901639344261</v>
      </c>
    </row>
    <row r="16" spans="1:21">
      <c r="A16" s="7">
        <v>16</v>
      </c>
      <c r="B16" s="7">
        <v>6.1509999999999998</v>
      </c>
      <c r="C16" s="7">
        <v>6.23</v>
      </c>
      <c r="D16" s="7">
        <v>10.07</v>
      </c>
      <c r="E16" s="7">
        <v>2.71</v>
      </c>
      <c r="F16" s="7">
        <v>-7.36</v>
      </c>
      <c r="G16" s="7">
        <v>6.39</v>
      </c>
      <c r="H16" s="7">
        <v>3.68</v>
      </c>
      <c r="I16" s="7">
        <v>1100</v>
      </c>
      <c r="J16">
        <f t="shared" si="1"/>
        <v>5.5555555555555678</v>
      </c>
      <c r="K16">
        <f t="shared" si="1"/>
        <v>304.47761194029852</v>
      </c>
      <c r="L16" s="14">
        <f t="shared" si="2"/>
        <v>-16.930022573363424</v>
      </c>
      <c r="M16" s="14"/>
      <c r="N16" s="14"/>
      <c r="O16">
        <f t="shared" ref="O16:O34" si="3">(A16-39)/(D16-11.22)</f>
        <v>19.999999999999993</v>
      </c>
      <c r="P16">
        <f t="shared" ref="P16:P34" si="4">(A16-39)/(G16-7.72)</f>
        <v>17.293233082706767</v>
      </c>
      <c r="Q16" t="str">
        <f t="shared" ref="Q16:Q34" si="5">IF(O16&gt;P16,"SELL","hold")</f>
        <v>SELL</v>
      </c>
      <c r="R16" s="14">
        <f>(H16-H15)/H15*100</f>
        <v>-16.930022573363424</v>
      </c>
      <c r="U16" t="s">
        <v>281</v>
      </c>
    </row>
    <row r="17" spans="1:23">
      <c r="A17" s="7">
        <v>17</v>
      </c>
      <c r="B17" s="7">
        <v>6.13</v>
      </c>
      <c r="C17" s="7">
        <v>6.1</v>
      </c>
      <c r="D17" s="7">
        <v>7.77</v>
      </c>
      <c r="E17" s="7">
        <v>4.03</v>
      </c>
      <c r="F17" s="7">
        <v>-3.74</v>
      </c>
      <c r="G17" s="7">
        <v>5.9</v>
      </c>
      <c r="H17" s="7">
        <v>1.87</v>
      </c>
      <c r="I17" s="7">
        <v>7479</v>
      </c>
      <c r="J17">
        <f t="shared" si="1"/>
        <v>-22.84011916583913</v>
      </c>
      <c r="K17">
        <f t="shared" si="1"/>
        <v>48.70848708487086</v>
      </c>
      <c r="L17" s="14">
        <f>(H17-H16)/H16*100</f>
        <v>-49.184782608695656</v>
      </c>
      <c r="M17" s="14"/>
      <c r="N17" s="14"/>
      <c r="O17">
        <f t="shared" si="3"/>
        <v>6.3768115942028967</v>
      </c>
      <c r="P17">
        <f t="shared" si="4"/>
        <v>12.087912087912091</v>
      </c>
      <c r="Q17" t="str">
        <f t="shared" si="5"/>
        <v>hold</v>
      </c>
      <c r="R17" s="14">
        <f>(H17-H16)/H16*100</f>
        <v>-49.184782608695656</v>
      </c>
      <c r="U17" t="s">
        <v>284</v>
      </c>
    </row>
    <row r="18" spans="1:23">
      <c r="A18" s="7">
        <v>18</v>
      </c>
      <c r="B18" s="7">
        <v>6.1498999999999997</v>
      </c>
      <c r="C18" s="7">
        <v>6.0576999999999996</v>
      </c>
      <c r="D18" s="7">
        <v>7.03</v>
      </c>
      <c r="E18" s="7">
        <v>1.78</v>
      </c>
      <c r="F18" s="7">
        <v>-5.25</v>
      </c>
      <c r="G18" s="7">
        <v>4.4000000000000004</v>
      </c>
      <c r="H18" s="7">
        <v>2.62</v>
      </c>
      <c r="I18" s="7">
        <v>2400</v>
      </c>
      <c r="J18">
        <f t="shared" si="1"/>
        <v>-9.5238095238095148</v>
      </c>
      <c r="K18">
        <f t="shared" si="1"/>
        <v>-55.831265508684858</v>
      </c>
      <c r="L18" s="14">
        <f>(H18-H17)/H17*100</f>
        <v>40.106951871657756</v>
      </c>
      <c r="M18" s="14"/>
      <c r="N18" s="14"/>
      <c r="O18">
        <f t="shared" si="3"/>
        <v>5.0119331742243434</v>
      </c>
      <c r="P18">
        <f t="shared" si="4"/>
        <v>6.3253012048192785</v>
      </c>
      <c r="Q18" t="str">
        <f t="shared" si="5"/>
        <v>hold</v>
      </c>
      <c r="R18" s="14">
        <f>(H18-H17)/H17*100</f>
        <v>40.106951871657756</v>
      </c>
      <c r="S18">
        <f>(R18-R17)/R17*100</f>
        <v>-181.54341596005554</v>
      </c>
      <c r="U18" t="s">
        <v>285</v>
      </c>
    </row>
    <row r="19" spans="1:23">
      <c r="A19" s="7">
        <v>19</v>
      </c>
      <c r="B19" s="7">
        <v>6.1082000000000001</v>
      </c>
      <c r="C19" s="7">
        <v>6.0655999999999999</v>
      </c>
      <c r="D19" s="7">
        <v>7.17</v>
      </c>
      <c r="E19" s="7">
        <v>0.24</v>
      </c>
      <c r="F19" s="7">
        <v>-6.92</v>
      </c>
      <c r="G19" s="7">
        <v>3.71</v>
      </c>
      <c r="H19" s="7">
        <v>3.46</v>
      </c>
      <c r="I19" s="7">
        <v>2300</v>
      </c>
      <c r="J19">
        <f>(D19-D18)/D18*100</f>
        <v>1.9914651493598816</v>
      </c>
      <c r="K19">
        <f>(E19-E18)/E18*100</f>
        <v>-86.516853932584269</v>
      </c>
      <c r="L19" s="14">
        <f>(H19-H18)/H18*100</f>
        <v>32.061068702290072</v>
      </c>
      <c r="M19" s="14"/>
      <c r="N19" s="14"/>
      <c r="O19">
        <f t="shared" si="3"/>
        <v>4.9382716049382704</v>
      </c>
      <c r="P19">
        <f t="shared" si="4"/>
        <v>4.9875311720698257</v>
      </c>
      <c r="Q19" t="str">
        <f t="shared" si="5"/>
        <v>hold</v>
      </c>
      <c r="R19" s="14">
        <f>(H19-H18)/H18*100</f>
        <v>32.061068702290072</v>
      </c>
      <c r="S19">
        <f t="shared" ref="S19:S31" si="6">(R19-R18)/R18*100</f>
        <v>-20.06106870229009</v>
      </c>
      <c r="U19" t="s">
        <v>286</v>
      </c>
    </row>
    <row r="20" spans="1:23">
      <c r="A20" s="7">
        <v>20</v>
      </c>
      <c r="B20" s="7">
        <v>6.1050000000000004</v>
      </c>
      <c r="C20" s="7">
        <v>6.05</v>
      </c>
      <c r="D20" s="7">
        <v>6.89</v>
      </c>
      <c r="E20" s="7">
        <v>-1.28</v>
      </c>
      <c r="F20" s="7">
        <v>-8.17</v>
      </c>
      <c r="G20" s="7">
        <v>2.8</v>
      </c>
      <c r="H20" s="7">
        <v>4.09</v>
      </c>
      <c r="I20" s="7">
        <v>1815</v>
      </c>
      <c r="J20">
        <f t="shared" ref="J20:K83" si="7">(D20-D19)/D19*100</f>
        <v>-3.9051603905160421</v>
      </c>
      <c r="K20">
        <f t="shared" si="7"/>
        <v>-633.33333333333337</v>
      </c>
      <c r="L20" s="14">
        <f t="shared" ref="L20:L26" si="8">(H20-H19)/H19*100</f>
        <v>18.20809248554913</v>
      </c>
      <c r="M20" s="14"/>
      <c r="N20" s="14"/>
      <c r="O20">
        <f t="shared" si="3"/>
        <v>4.3879907621247103</v>
      </c>
      <c r="P20">
        <f t="shared" si="4"/>
        <v>3.8617886178861789</v>
      </c>
      <c r="Q20" t="str">
        <f t="shared" si="5"/>
        <v>SELL</v>
      </c>
      <c r="R20" s="14">
        <f>(H20-H19)/H19*100</f>
        <v>18.20809248554913</v>
      </c>
      <c r="S20">
        <f t="shared" si="6"/>
        <v>-43.20809248554913</v>
      </c>
      <c r="V20" t="s">
        <v>287</v>
      </c>
    </row>
    <row r="21" spans="1:23">
      <c r="A21" s="7">
        <v>21</v>
      </c>
      <c r="B21" s="7">
        <v>6.06</v>
      </c>
      <c r="C21" s="7">
        <v>6.06</v>
      </c>
      <c r="D21" s="7">
        <v>7.07</v>
      </c>
      <c r="E21" s="7">
        <v>-1.46</v>
      </c>
      <c r="F21" s="7">
        <v>-8.5299999999999994</v>
      </c>
      <c r="G21" s="7">
        <v>2.8</v>
      </c>
      <c r="H21" s="7">
        <v>4.26</v>
      </c>
      <c r="I21" s="7">
        <v>400</v>
      </c>
      <c r="J21" s="9">
        <f t="shared" si="7"/>
        <v>2.6124818577648856</v>
      </c>
      <c r="K21" s="9">
        <f t="shared" si="7"/>
        <v>14.062499999999995</v>
      </c>
      <c r="L21" s="14">
        <f t="shared" si="8"/>
        <v>4.15647921760391</v>
      </c>
      <c r="M21" s="14"/>
      <c r="N21" s="14"/>
      <c r="O21">
        <f t="shared" si="3"/>
        <v>4.3373493975903612</v>
      </c>
      <c r="P21">
        <f t="shared" si="4"/>
        <v>3.6585365853658538</v>
      </c>
      <c r="Q21" t="str">
        <f t="shared" si="5"/>
        <v>SELL</v>
      </c>
      <c r="R21" s="14">
        <f>(H21-H20)/H20*100</f>
        <v>4.15647921760391</v>
      </c>
      <c r="S21">
        <f t="shared" si="6"/>
        <v>-77.172352233476943</v>
      </c>
    </row>
    <row r="22" spans="1:23">
      <c r="A22" s="7">
        <v>22</v>
      </c>
      <c r="B22" s="7">
        <v>6.06</v>
      </c>
      <c r="C22" s="7">
        <v>6.12</v>
      </c>
      <c r="D22" s="7">
        <v>8.1300000000000008</v>
      </c>
      <c r="E22" s="7">
        <v>-0.54</v>
      </c>
      <c r="F22" s="7">
        <v>-8.67</v>
      </c>
      <c r="G22" s="7">
        <v>3.79</v>
      </c>
      <c r="H22" s="7">
        <v>4.33</v>
      </c>
      <c r="I22" s="7">
        <v>4450</v>
      </c>
      <c r="J22">
        <f t="shared" si="7"/>
        <v>14.992927864215</v>
      </c>
      <c r="K22">
        <f t="shared" si="7"/>
        <v>-63.013698630136986</v>
      </c>
      <c r="L22" s="14">
        <f t="shared" si="8"/>
        <v>1.6431924882629174</v>
      </c>
      <c r="M22" s="14"/>
      <c r="N22" s="14"/>
      <c r="O22">
        <f t="shared" si="3"/>
        <v>5.5016181229773462</v>
      </c>
      <c r="P22">
        <f t="shared" si="4"/>
        <v>4.325699745547074</v>
      </c>
      <c r="Q22" t="str">
        <f t="shared" si="5"/>
        <v>SELL</v>
      </c>
      <c r="R22" s="14">
        <f>(H22-H21)/H21*100</f>
        <v>1.6431924882629174</v>
      </c>
      <c r="S22">
        <f t="shared" si="6"/>
        <v>-60.466721900027444</v>
      </c>
    </row>
    <row r="23" spans="1:23">
      <c r="A23" s="7">
        <v>23</v>
      </c>
      <c r="B23" s="7">
        <v>6.12</v>
      </c>
      <c r="C23" s="7">
        <v>6.14</v>
      </c>
      <c r="D23" s="7">
        <v>8.48</v>
      </c>
      <c r="E23" s="7">
        <v>-0.24</v>
      </c>
      <c r="F23" s="7">
        <v>-8.7200000000000006</v>
      </c>
      <c r="G23" s="7">
        <v>4.12</v>
      </c>
      <c r="H23" s="7">
        <v>4.3600000000000003</v>
      </c>
      <c r="I23" s="7">
        <v>500</v>
      </c>
      <c r="J23">
        <f t="shared" si="7"/>
        <v>4.3050430504304993</v>
      </c>
      <c r="K23">
        <f t="shared" si="7"/>
        <v>-55.555555555555557</v>
      </c>
      <c r="L23" s="14">
        <f t="shared" si="8"/>
        <v>0.69284064665127598</v>
      </c>
      <c r="M23" s="14"/>
      <c r="N23" s="14"/>
      <c r="O23">
        <f t="shared" si="3"/>
        <v>5.8394160583941606</v>
      </c>
      <c r="P23">
        <f t="shared" si="4"/>
        <v>4.4444444444444446</v>
      </c>
      <c r="Q23" t="str">
        <f t="shared" si="5"/>
        <v>SELL</v>
      </c>
      <c r="R23" s="14">
        <f>(H23-H22)/H22*100</f>
        <v>0.69284064665127598</v>
      </c>
      <c r="S23">
        <f t="shared" si="6"/>
        <v>-57.835697789508231</v>
      </c>
    </row>
    <row r="24" spans="1:23">
      <c r="A24" s="7">
        <v>24</v>
      </c>
      <c r="B24" s="7">
        <v>6.15</v>
      </c>
      <c r="C24" s="7">
        <v>6.15</v>
      </c>
      <c r="D24" s="7">
        <v>8.66</v>
      </c>
      <c r="E24" s="7">
        <v>-0.42</v>
      </c>
      <c r="F24" s="7">
        <v>-9.07</v>
      </c>
      <c r="G24" s="7">
        <v>4.12</v>
      </c>
      <c r="H24" s="7">
        <v>4.54</v>
      </c>
      <c r="I24" s="7">
        <v>1935</v>
      </c>
      <c r="J24">
        <f t="shared" si="7"/>
        <v>2.1226415094339588</v>
      </c>
      <c r="K24">
        <f t="shared" si="7"/>
        <v>75</v>
      </c>
      <c r="L24" s="14">
        <f t="shared" si="8"/>
        <v>4.1284403669724705</v>
      </c>
      <c r="M24" s="14"/>
      <c r="N24" s="14"/>
      <c r="O24">
        <f t="shared" si="3"/>
        <v>5.8593749999999991</v>
      </c>
      <c r="P24">
        <f t="shared" si="4"/>
        <v>4.166666666666667</v>
      </c>
      <c r="Q24" t="str">
        <f t="shared" si="5"/>
        <v>SELL</v>
      </c>
      <c r="R24" s="14">
        <f>(H24-H23)/H23*100</f>
        <v>4.1284403669724705</v>
      </c>
      <c r="S24">
        <f t="shared" si="6"/>
        <v>495.8715596330216</v>
      </c>
    </row>
    <row r="25" spans="1:23">
      <c r="A25" s="7">
        <v>25</v>
      </c>
      <c r="B25" s="7">
        <v>6.12</v>
      </c>
      <c r="C25" s="7">
        <v>6.17</v>
      </c>
      <c r="D25" s="7">
        <v>9.01</v>
      </c>
      <c r="E25" s="7">
        <v>0.87</v>
      </c>
      <c r="F25" s="7">
        <v>-8.15</v>
      </c>
      <c r="G25" s="7">
        <v>4.9400000000000004</v>
      </c>
      <c r="H25" s="7">
        <v>4.07</v>
      </c>
      <c r="I25" s="7">
        <v>4537</v>
      </c>
      <c r="J25">
        <f t="shared" si="7"/>
        <v>4.0415704387990719</v>
      </c>
      <c r="K25">
        <f t="shared" si="7"/>
        <v>-307.14285714285717</v>
      </c>
      <c r="L25" s="14">
        <f t="shared" si="8"/>
        <v>-10.352422907488981</v>
      </c>
      <c r="M25" s="14"/>
      <c r="N25" s="14"/>
      <c r="O25">
        <f t="shared" si="3"/>
        <v>6.3348416289592739</v>
      </c>
      <c r="P25">
        <f t="shared" si="4"/>
        <v>5.0359712230215843</v>
      </c>
      <c r="Q25" t="str">
        <f t="shared" si="5"/>
        <v>SELL</v>
      </c>
      <c r="R25" s="14">
        <f>(H25-H24)/H24*100</f>
        <v>-10.352422907488981</v>
      </c>
      <c r="S25">
        <f t="shared" si="6"/>
        <v>-350.7586882036224</v>
      </c>
    </row>
    <row r="26" spans="1:23">
      <c r="A26" s="7">
        <v>26</v>
      </c>
      <c r="B26" s="7">
        <v>6.1791999999999998</v>
      </c>
      <c r="C26" s="7">
        <v>6.1538000000000004</v>
      </c>
      <c r="D26" s="7">
        <v>8.7200000000000006</v>
      </c>
      <c r="E26" s="7">
        <v>0.33</v>
      </c>
      <c r="F26" s="7">
        <v>-8.39</v>
      </c>
      <c r="G26" s="7">
        <v>4.53</v>
      </c>
      <c r="H26" s="7">
        <v>4.2</v>
      </c>
      <c r="I26" s="7">
        <v>1750</v>
      </c>
      <c r="J26">
        <f t="shared" si="7"/>
        <v>-3.2186459489456065</v>
      </c>
      <c r="K26">
        <f t="shared" si="7"/>
        <v>-62.068965517241381</v>
      </c>
      <c r="L26" s="14">
        <f t="shared" si="8"/>
        <v>3.1941031941031914</v>
      </c>
      <c r="M26" s="14"/>
      <c r="N26" s="14"/>
      <c r="O26">
        <f t="shared" si="3"/>
        <v>5.2</v>
      </c>
      <c r="P26">
        <f t="shared" si="4"/>
        <v>4.0752351097178687</v>
      </c>
      <c r="Q26" t="str">
        <f t="shared" si="5"/>
        <v>SELL</v>
      </c>
      <c r="R26" s="14">
        <f>(H26-H25)/H25*100</f>
        <v>3.1941031941031914</v>
      </c>
      <c r="S26">
        <f t="shared" si="6"/>
        <v>-130.85367766218829</v>
      </c>
    </row>
    <row r="27" spans="1:23">
      <c r="A27" s="7">
        <v>27</v>
      </c>
      <c r="B27" s="7">
        <v>6.15</v>
      </c>
      <c r="C27" s="7">
        <v>6.0975999999999999</v>
      </c>
      <c r="D27" s="7">
        <v>7.73</v>
      </c>
      <c r="E27" s="7">
        <v>-0.38</v>
      </c>
      <c r="F27" s="7">
        <v>-8.11</v>
      </c>
      <c r="G27" s="7">
        <v>3.67</v>
      </c>
      <c r="H27" s="7">
        <v>4.0599999999999996</v>
      </c>
      <c r="I27" s="7">
        <v>3197</v>
      </c>
      <c r="J27">
        <f t="shared" si="7"/>
        <v>-11.353211009174313</v>
      </c>
      <c r="K27">
        <f t="shared" si="7"/>
        <v>-215.15151515151513</v>
      </c>
      <c r="L27" s="14">
        <f>(H27-H26)/H26*100</f>
        <v>-3.3333333333333464</v>
      </c>
      <c r="M27" s="14"/>
      <c r="N27" s="14"/>
      <c r="O27">
        <f t="shared" si="3"/>
        <v>3.4383954154727792</v>
      </c>
      <c r="P27">
        <f t="shared" si="4"/>
        <v>2.9629629629629632</v>
      </c>
      <c r="Q27" t="str">
        <f t="shared" si="5"/>
        <v>SELL</v>
      </c>
      <c r="R27" s="14">
        <f>(H27-H26)/H26*100</f>
        <v>-3.3333333333333464</v>
      </c>
      <c r="S27">
        <f t="shared" si="6"/>
        <v>-204.35897435897482</v>
      </c>
    </row>
    <row r="28" spans="1:23">
      <c r="A28" s="7">
        <v>28</v>
      </c>
      <c r="B28" s="7">
        <v>6.11</v>
      </c>
      <c r="C28" s="7">
        <v>6.1</v>
      </c>
      <c r="D28" s="7">
        <v>7.77</v>
      </c>
      <c r="E28" s="7">
        <v>-0.75</v>
      </c>
      <c r="F28" s="7">
        <v>-8.5299999999999994</v>
      </c>
      <c r="G28" s="7">
        <v>3.51</v>
      </c>
      <c r="H28" s="7">
        <v>4.26</v>
      </c>
      <c r="I28" s="7">
        <v>6181</v>
      </c>
      <c r="J28">
        <f t="shared" si="7"/>
        <v>0.51746442432081685</v>
      </c>
      <c r="K28">
        <f t="shared" si="7"/>
        <v>97.368421052631575</v>
      </c>
      <c r="L28" s="14">
        <f>(H28-H27)/H27*100</f>
        <v>4.926108374384242</v>
      </c>
      <c r="M28" s="14"/>
      <c r="N28" s="14"/>
      <c r="O28">
        <f t="shared" si="3"/>
        <v>3.1884057971014483</v>
      </c>
      <c r="P28">
        <f t="shared" si="4"/>
        <v>2.6128266033254155</v>
      </c>
      <c r="Q28" t="str">
        <f t="shared" si="5"/>
        <v>SELL</v>
      </c>
      <c r="R28" s="14">
        <f>(H28-H27)/H27*100</f>
        <v>4.926108374384242</v>
      </c>
      <c r="S28">
        <f t="shared" si="6"/>
        <v>-247.78325123152669</v>
      </c>
    </row>
    <row r="29" spans="1:23">
      <c r="A29" s="7">
        <v>29</v>
      </c>
      <c r="B29" s="7">
        <v>6.12</v>
      </c>
      <c r="C29" s="7">
        <v>6.1</v>
      </c>
      <c r="D29" s="7">
        <v>7.77</v>
      </c>
      <c r="E29" s="7">
        <v>-1.4</v>
      </c>
      <c r="F29" s="7">
        <v>-9.18</v>
      </c>
      <c r="G29" s="7">
        <v>3.18</v>
      </c>
      <c r="H29" s="7">
        <v>4.59</v>
      </c>
      <c r="I29" s="7">
        <v>3000</v>
      </c>
      <c r="J29">
        <f t="shared" si="7"/>
        <v>0</v>
      </c>
      <c r="K29">
        <f t="shared" si="7"/>
        <v>86.666666666666657</v>
      </c>
      <c r="L29" s="14">
        <f>(H29-H28)/H28*100</f>
        <v>7.7464788732394387</v>
      </c>
      <c r="M29" s="14"/>
      <c r="N29" s="14"/>
      <c r="O29">
        <f t="shared" si="3"/>
        <v>2.8985507246376803</v>
      </c>
      <c r="P29">
        <f t="shared" si="4"/>
        <v>2.2026431718061676</v>
      </c>
      <c r="Q29" t="str">
        <f t="shared" si="5"/>
        <v>SELL</v>
      </c>
      <c r="R29" s="14">
        <f>(H29-H28)/H28*100</f>
        <v>7.7464788732394387</v>
      </c>
      <c r="S29">
        <f t="shared" si="6"/>
        <v>57.253521126760432</v>
      </c>
    </row>
    <row r="30" spans="1:23">
      <c r="A30" s="7">
        <v>30</v>
      </c>
      <c r="B30" s="7">
        <v>6.1</v>
      </c>
      <c r="C30" s="7">
        <v>6.1191000000000004</v>
      </c>
      <c r="D30" s="7">
        <v>8.11</v>
      </c>
      <c r="E30" s="7">
        <v>-1.1200000000000001</v>
      </c>
      <c r="F30" s="7">
        <v>-9.23</v>
      </c>
      <c r="G30" s="7">
        <v>3.5</v>
      </c>
      <c r="H30" s="7">
        <v>4.6100000000000003</v>
      </c>
      <c r="I30" s="7">
        <v>6264</v>
      </c>
      <c r="J30">
        <f t="shared" si="7"/>
        <v>4.3758043758043739</v>
      </c>
      <c r="K30">
        <f t="shared" si="7"/>
        <v>-19.999999999999986</v>
      </c>
      <c r="L30" s="14">
        <f>(H30-H29)/H29*100</f>
        <v>0.4357298474945635</v>
      </c>
      <c r="M30" s="14"/>
      <c r="N30" s="14"/>
      <c r="O30">
        <f t="shared" si="3"/>
        <v>2.8938906752411566</v>
      </c>
      <c r="P30">
        <f t="shared" si="4"/>
        <v>2.1327014218009479</v>
      </c>
      <c r="Q30" t="str">
        <f t="shared" si="5"/>
        <v>SELL</v>
      </c>
      <c r="R30" s="14">
        <f>(H30-H29)/H29*100</f>
        <v>0.4357298474945635</v>
      </c>
      <c r="S30">
        <f t="shared" si="6"/>
        <v>-94.375123786888366</v>
      </c>
      <c r="W30">
        <f>(33-16)/(15.399-5.751)</f>
        <v>1.762023217247098</v>
      </c>
    </row>
    <row r="31" spans="1:23">
      <c r="A31" s="7">
        <v>31</v>
      </c>
      <c r="B31" s="7">
        <v>6.12</v>
      </c>
      <c r="C31" s="7">
        <v>6.13</v>
      </c>
      <c r="D31" s="7">
        <v>8.3000000000000007</v>
      </c>
      <c r="E31" s="7">
        <v>-0.98</v>
      </c>
      <c r="F31" s="7">
        <v>-9.2899999999999991</v>
      </c>
      <c r="G31" s="7">
        <v>3.66</v>
      </c>
      <c r="H31" s="7">
        <v>4.6399999999999997</v>
      </c>
      <c r="I31" s="7">
        <v>11500</v>
      </c>
      <c r="J31">
        <f t="shared" si="7"/>
        <v>2.342786683107291</v>
      </c>
      <c r="K31">
        <f t="shared" si="7"/>
        <v>-12.500000000000011</v>
      </c>
      <c r="L31" s="14">
        <f>(H31-H30)/H30*100</f>
        <v>0.6507592190889232</v>
      </c>
      <c r="M31" s="14"/>
      <c r="N31" s="14"/>
      <c r="O31">
        <f t="shared" si="3"/>
        <v>2.7397260273972601</v>
      </c>
      <c r="P31">
        <f t="shared" si="4"/>
        <v>1.9704433497536948</v>
      </c>
      <c r="Q31" t="str">
        <f t="shared" si="5"/>
        <v>SELL</v>
      </c>
      <c r="R31" s="14">
        <f>(H31-H30)/H30*100</f>
        <v>0.6507592190889232</v>
      </c>
      <c r="S31">
        <f t="shared" si="6"/>
        <v>49.349240780904402</v>
      </c>
      <c r="W31">
        <f>(33-16)/(12.815-5.537)</f>
        <v>2.335806540258313</v>
      </c>
    </row>
    <row r="32" spans="1:23">
      <c r="A32" s="7">
        <v>32</v>
      </c>
      <c r="B32" s="7">
        <v>6.1367000000000003</v>
      </c>
      <c r="C32" s="7">
        <v>6.11</v>
      </c>
      <c r="D32" s="7">
        <v>7.95</v>
      </c>
      <c r="E32" s="7">
        <v>-1.5</v>
      </c>
      <c r="F32" s="7">
        <v>-9.4499999999999993</v>
      </c>
      <c r="G32" s="7">
        <v>3.23</v>
      </c>
      <c r="H32" s="7">
        <v>4.72</v>
      </c>
      <c r="I32" s="7">
        <v>6450</v>
      </c>
      <c r="J32">
        <f t="shared" si="7"/>
        <v>-4.2168674698795243</v>
      </c>
      <c r="K32">
        <f t="shared" si="7"/>
        <v>53.061224489795919</v>
      </c>
      <c r="L32" s="14">
        <f t="shared" ref="L32:L95" si="9">(H32-H31)/H31*100</f>
        <v>1.7241379310344844</v>
      </c>
      <c r="M32" s="14"/>
      <c r="N32" s="14"/>
      <c r="O32">
        <f t="shared" si="3"/>
        <v>2.1406727828746175</v>
      </c>
      <c r="P32">
        <f t="shared" si="4"/>
        <v>1.5590200445434297</v>
      </c>
      <c r="Q32" t="str">
        <f t="shared" si="5"/>
        <v>SELL</v>
      </c>
      <c r="R32" s="14">
        <f>(H32-H31)/H31*100</f>
        <v>1.7241379310344844</v>
      </c>
    </row>
    <row r="33" spans="1:18">
      <c r="A33" s="7">
        <v>33</v>
      </c>
      <c r="B33" s="7">
        <v>6.1092000000000004</v>
      </c>
      <c r="C33" s="7">
        <v>6.14</v>
      </c>
      <c r="D33" s="7">
        <v>8.48</v>
      </c>
      <c r="E33" s="7">
        <v>-1.02</v>
      </c>
      <c r="F33" s="7">
        <v>-9.5</v>
      </c>
      <c r="G33" s="7">
        <v>3.73</v>
      </c>
      <c r="H33" s="7">
        <v>4.75</v>
      </c>
      <c r="I33" s="7">
        <v>3200</v>
      </c>
      <c r="J33">
        <f t="shared" si="7"/>
        <v>6.6666666666666696</v>
      </c>
      <c r="K33">
        <f t="shared" si="7"/>
        <v>-32</v>
      </c>
      <c r="L33" s="14">
        <f t="shared" si="9"/>
        <v>0.63559322033898835</v>
      </c>
      <c r="M33" s="14"/>
      <c r="N33" s="14"/>
      <c r="O33">
        <f t="shared" si="3"/>
        <v>2.1897810218978102</v>
      </c>
      <c r="P33">
        <f t="shared" si="4"/>
        <v>1.5037593984962407</v>
      </c>
      <c r="Q33" t="str">
        <f t="shared" si="5"/>
        <v>SELL</v>
      </c>
      <c r="R33" s="14">
        <f>(H33-H32)/H32*100</f>
        <v>0.63559322033898835</v>
      </c>
    </row>
    <row r="34" spans="1:18">
      <c r="A34" s="7">
        <v>34</v>
      </c>
      <c r="B34" s="7">
        <v>6.1001000000000003</v>
      </c>
      <c r="C34" s="7">
        <v>6.12</v>
      </c>
      <c r="D34" s="7">
        <v>8.1300000000000008</v>
      </c>
      <c r="E34" s="7">
        <v>-0.01</v>
      </c>
      <c r="F34" s="7">
        <v>-8.14</v>
      </c>
      <c r="G34" s="7">
        <v>4.0599999999999996</v>
      </c>
      <c r="H34" s="7">
        <v>4.07</v>
      </c>
      <c r="I34" s="7">
        <v>3747</v>
      </c>
      <c r="J34">
        <f t="shared" si="7"/>
        <v>-4.1273584905660332</v>
      </c>
      <c r="K34">
        <f t="shared" si="7"/>
        <v>-99.019607843137265</v>
      </c>
      <c r="L34" s="14">
        <f t="shared" si="9"/>
        <v>-14.315789473684204</v>
      </c>
      <c r="M34" s="14"/>
      <c r="N34" s="14"/>
      <c r="O34">
        <f t="shared" si="3"/>
        <v>1.6181229773462784</v>
      </c>
      <c r="P34">
        <f t="shared" si="4"/>
        <v>1.3661202185792349</v>
      </c>
      <c r="Q34" t="str">
        <f t="shared" si="5"/>
        <v>SELL</v>
      </c>
      <c r="R34" s="14">
        <f>(H34-H33)/H33*100</f>
        <v>-14.315789473684204</v>
      </c>
    </row>
    <row r="35" spans="1:18">
      <c r="A35" s="7">
        <v>35</v>
      </c>
      <c r="B35" s="7">
        <v>6.13</v>
      </c>
      <c r="C35" s="7">
        <v>6.12</v>
      </c>
      <c r="D35" s="7">
        <v>8.1300000000000008</v>
      </c>
      <c r="E35" s="7">
        <v>-0.34</v>
      </c>
      <c r="F35" s="7">
        <v>-8.4700000000000006</v>
      </c>
      <c r="G35" s="7">
        <v>3.89</v>
      </c>
      <c r="H35" s="7">
        <v>4.2300000000000004</v>
      </c>
      <c r="I35" s="7">
        <v>300</v>
      </c>
      <c r="J35">
        <f t="shared" si="7"/>
        <v>0</v>
      </c>
      <c r="K35">
        <f t="shared" si="7"/>
        <v>3300</v>
      </c>
      <c r="L35" s="14">
        <f t="shared" si="9"/>
        <v>3.9312039312039344</v>
      </c>
      <c r="M35" s="14"/>
      <c r="N35" s="14"/>
      <c r="O35">
        <f t="shared" ref="O35" si="10">(A35-39)/(D35-11.22)</f>
        <v>1.2944983818770228</v>
      </c>
      <c r="P35">
        <f t="shared" ref="P35" si="11">(A35-39)/(G35-7.72)</f>
        <v>1.0443864229765014</v>
      </c>
      <c r="Q35" t="str">
        <f t="shared" ref="Q35" si="12">IF(O35&gt;P35,"SELL","hold")</f>
        <v>SELL</v>
      </c>
      <c r="R35" s="14">
        <f>(H35-H34)/H34*100</f>
        <v>3.9312039312039344</v>
      </c>
    </row>
    <row r="36" spans="1:18">
      <c r="A36" s="7">
        <v>36</v>
      </c>
      <c r="B36" s="7">
        <v>6.12</v>
      </c>
      <c r="C36" s="7">
        <v>6.11</v>
      </c>
      <c r="D36" s="7">
        <v>7.95</v>
      </c>
      <c r="E36" s="7">
        <v>-0.49</v>
      </c>
      <c r="F36" s="7">
        <v>-8.44</v>
      </c>
      <c r="G36" s="7">
        <v>3.73</v>
      </c>
      <c r="H36" s="7">
        <v>4.22</v>
      </c>
      <c r="I36" s="7">
        <v>2500</v>
      </c>
      <c r="J36">
        <f t="shared" si="7"/>
        <v>-2.2140221402214095</v>
      </c>
      <c r="K36">
        <f t="shared" si="7"/>
        <v>44.117647058823515</v>
      </c>
      <c r="L36" s="14">
        <f t="shared" si="9"/>
        <v>-0.23640661938535873</v>
      </c>
      <c r="M36" s="14"/>
      <c r="N36" s="14"/>
      <c r="O36">
        <f>(A36-39)/(D36-11.22)</f>
        <v>0.91743119266055029</v>
      </c>
      <c r="P36">
        <f>(A36-39)/(G36-7.72)</f>
        <v>0.75187969924812037</v>
      </c>
      <c r="Q36" t="str">
        <f t="shared" ref="Q36:Q98" si="13">IF(O36&gt;P36,"SELL","hold")</f>
        <v>SELL</v>
      </c>
      <c r="R36" s="14">
        <f t="shared" ref="R36:R99" si="14">(H36-H35)/H35*100</f>
        <v>-0.23640661938535873</v>
      </c>
    </row>
    <row r="37" spans="1:18">
      <c r="A37" s="7">
        <v>37</v>
      </c>
      <c r="B37" s="7">
        <v>6.11</v>
      </c>
      <c r="C37" s="7">
        <v>6.0843999999999996</v>
      </c>
      <c r="D37" s="7">
        <v>7.5</v>
      </c>
      <c r="E37" s="7">
        <v>-0.88</v>
      </c>
      <c r="F37" s="7">
        <v>-8.3699999999999992</v>
      </c>
      <c r="G37" s="7">
        <v>3.31</v>
      </c>
      <c r="H37" s="7">
        <v>4.1900000000000004</v>
      </c>
      <c r="I37" s="7">
        <v>4674</v>
      </c>
      <c r="J37">
        <f t="shared" si="7"/>
        <v>-5.6603773584905683</v>
      </c>
      <c r="K37">
        <f t="shared" si="7"/>
        <v>79.591836734693871</v>
      </c>
      <c r="L37" s="14">
        <f t="shared" si="9"/>
        <v>-0.7109004739336342</v>
      </c>
      <c r="M37" s="14"/>
      <c r="N37" s="14"/>
      <c r="O37">
        <f t="shared" ref="O37:O100" si="15">(A37-39)/(D37-11.22)</f>
        <v>0.53763440860215039</v>
      </c>
      <c r="P37">
        <f t="shared" ref="P37:P100" si="16">(A37-39)/(G37-7.72)</f>
        <v>0.45351473922902491</v>
      </c>
      <c r="Q37" t="str">
        <f t="shared" si="13"/>
        <v>SELL</v>
      </c>
      <c r="R37" s="14">
        <f t="shared" si="14"/>
        <v>-0.7109004739336342</v>
      </c>
    </row>
    <row r="38" spans="1:18">
      <c r="A38" s="7">
        <v>38</v>
      </c>
      <c r="B38" s="7">
        <v>6.0880999999999998</v>
      </c>
      <c r="C38" s="7">
        <v>6.0848000000000004</v>
      </c>
      <c r="D38" s="7">
        <v>7.51</v>
      </c>
      <c r="E38" s="7">
        <v>-0.99</v>
      </c>
      <c r="F38" s="7">
        <v>-8.5</v>
      </c>
      <c r="G38" s="7">
        <v>3.26</v>
      </c>
      <c r="H38" s="7">
        <v>4.25</v>
      </c>
      <c r="I38" s="7">
        <v>1500</v>
      </c>
      <c r="J38">
        <f t="shared" si="7"/>
        <v>0.1333333333333305</v>
      </c>
      <c r="K38">
        <f t="shared" si="7"/>
        <v>12.499999999999998</v>
      </c>
      <c r="L38" s="14">
        <f t="shared" si="9"/>
        <v>1.4319809069212315</v>
      </c>
      <c r="M38" s="14"/>
      <c r="N38" s="14"/>
      <c r="O38">
        <f t="shared" si="15"/>
        <v>0.26954177897574116</v>
      </c>
      <c r="P38">
        <f t="shared" si="16"/>
        <v>0.22421524663677131</v>
      </c>
      <c r="Q38" t="str">
        <f t="shared" si="13"/>
        <v>SELL</v>
      </c>
      <c r="R38" s="14">
        <f t="shared" si="14"/>
        <v>1.4319809069212315</v>
      </c>
    </row>
    <row r="39" spans="1:18">
      <c r="A39" s="7">
        <v>39</v>
      </c>
      <c r="B39" s="7">
        <v>6.0805999999999996</v>
      </c>
      <c r="C39" s="7">
        <v>6.0818000000000003</v>
      </c>
      <c r="D39" s="7">
        <v>7.45</v>
      </c>
      <c r="E39" s="7">
        <v>-0.9</v>
      </c>
      <c r="F39" s="7">
        <v>-8.35</v>
      </c>
      <c r="G39" s="7">
        <v>3.28</v>
      </c>
      <c r="H39" s="7">
        <v>4.18</v>
      </c>
      <c r="I39" s="7">
        <v>3000</v>
      </c>
      <c r="J39">
        <f t="shared" si="7"/>
        <v>-0.79893475366177913</v>
      </c>
      <c r="K39">
        <f t="shared" si="7"/>
        <v>-9.0909090909090882</v>
      </c>
      <c r="L39" s="14">
        <f t="shared" si="9"/>
        <v>-1.6470588235294186</v>
      </c>
      <c r="M39" s="14"/>
      <c r="N39" s="14"/>
      <c r="O39">
        <f t="shared" si="15"/>
        <v>0</v>
      </c>
      <c r="P39">
        <f t="shared" si="16"/>
        <v>0</v>
      </c>
      <c r="Q39" t="str">
        <f t="shared" si="13"/>
        <v>hold</v>
      </c>
      <c r="R39" s="14">
        <f t="shared" si="14"/>
        <v>-1.6470588235294186</v>
      </c>
    </row>
    <row r="40" spans="1:18">
      <c r="A40" s="7">
        <v>40</v>
      </c>
      <c r="B40" s="7">
        <v>6.0751999999999997</v>
      </c>
      <c r="C40" s="7">
        <v>6.1</v>
      </c>
      <c r="D40" s="7">
        <v>7.77</v>
      </c>
      <c r="E40" s="7">
        <v>-0.4</v>
      </c>
      <c r="F40" s="7">
        <v>-8.18</v>
      </c>
      <c r="G40" s="7">
        <v>3.68</v>
      </c>
      <c r="H40" s="7">
        <v>4.09</v>
      </c>
      <c r="I40" s="7">
        <v>3555</v>
      </c>
      <c r="J40">
        <f t="shared" si="7"/>
        <v>4.2953020134228108</v>
      </c>
      <c r="K40">
        <f t="shared" si="7"/>
        <v>-55.555555555555557</v>
      </c>
      <c r="L40" s="14">
        <f t="shared" si="9"/>
        <v>-2.1531100478468868</v>
      </c>
      <c r="M40" s="14"/>
      <c r="N40" s="14"/>
      <c r="O40">
        <f t="shared" si="15"/>
        <v>-0.28985507246376802</v>
      </c>
      <c r="P40">
        <f t="shared" si="16"/>
        <v>-0.24752475247524758</v>
      </c>
      <c r="Q40" t="str">
        <f t="shared" si="13"/>
        <v>hold</v>
      </c>
      <c r="R40" s="14">
        <f t="shared" si="14"/>
        <v>-2.1531100478468868</v>
      </c>
    </row>
    <row r="41" spans="1:18">
      <c r="A41" s="7">
        <v>41</v>
      </c>
      <c r="B41" s="7">
        <v>6.0742000000000003</v>
      </c>
      <c r="C41" s="7">
        <v>6.0929000000000002</v>
      </c>
      <c r="D41" s="7">
        <v>7.65</v>
      </c>
      <c r="E41" s="7">
        <v>0.34</v>
      </c>
      <c r="F41" s="7">
        <v>-7.31</v>
      </c>
      <c r="G41" s="7">
        <v>3.99</v>
      </c>
      <c r="H41" s="7">
        <v>3.66</v>
      </c>
      <c r="I41" s="7">
        <v>2214</v>
      </c>
      <c r="J41">
        <f t="shared" si="7"/>
        <v>-1.5444015444015344</v>
      </c>
      <c r="K41">
        <f t="shared" si="7"/>
        <v>-185</v>
      </c>
      <c r="L41" s="14">
        <f t="shared" si="9"/>
        <v>-10.513447432762829</v>
      </c>
      <c r="M41" s="14"/>
      <c r="N41" s="14"/>
      <c r="O41">
        <f t="shared" si="15"/>
        <v>-0.56022408963585435</v>
      </c>
      <c r="P41">
        <f t="shared" si="16"/>
        <v>-0.53619302949061665</v>
      </c>
      <c r="Q41" t="str">
        <f t="shared" si="13"/>
        <v>hold</v>
      </c>
      <c r="R41" s="14">
        <f t="shared" si="14"/>
        <v>-10.513447432762829</v>
      </c>
    </row>
    <row r="42" spans="1:18">
      <c r="A42" s="7">
        <v>42</v>
      </c>
      <c r="B42" s="7">
        <v>6.0913000000000004</v>
      </c>
      <c r="C42" s="7">
        <v>6.0909000000000004</v>
      </c>
      <c r="D42" s="7">
        <v>7.61</v>
      </c>
      <c r="E42" s="7">
        <v>0.36</v>
      </c>
      <c r="F42" s="7">
        <v>-7.25</v>
      </c>
      <c r="G42" s="7">
        <v>3.99</v>
      </c>
      <c r="H42" s="7">
        <v>3.63</v>
      </c>
      <c r="I42" s="7">
        <v>1600</v>
      </c>
      <c r="J42">
        <f t="shared" si="7"/>
        <v>-0.52287581699346442</v>
      </c>
      <c r="K42">
        <f t="shared" si="7"/>
        <v>5.8823529411764595</v>
      </c>
      <c r="L42" s="14">
        <f t="shared" si="9"/>
        <v>-0.81967213114754778</v>
      </c>
      <c r="M42" s="14"/>
      <c r="N42" s="14"/>
      <c r="O42">
        <f t="shared" si="15"/>
        <v>-0.83102493074792239</v>
      </c>
      <c r="P42">
        <f t="shared" si="16"/>
        <v>-0.80428954423592502</v>
      </c>
      <c r="Q42" t="str">
        <f t="shared" si="13"/>
        <v>hold</v>
      </c>
      <c r="R42" s="14">
        <f t="shared" si="14"/>
        <v>-0.81967213114754778</v>
      </c>
    </row>
    <row r="43" spans="1:18">
      <c r="A43" s="7">
        <v>43</v>
      </c>
      <c r="B43" s="7">
        <v>6.0810000000000004</v>
      </c>
      <c r="C43" s="7">
        <v>6.0810000000000004</v>
      </c>
      <c r="D43" s="7">
        <v>7.44</v>
      </c>
      <c r="E43" s="7">
        <v>0.53</v>
      </c>
      <c r="F43" s="7">
        <v>-6.9</v>
      </c>
      <c r="G43" s="7">
        <v>3.99</v>
      </c>
      <c r="H43" s="7">
        <v>3.45</v>
      </c>
      <c r="I43" s="7">
        <v>1639</v>
      </c>
      <c r="J43">
        <f t="shared" si="7"/>
        <v>-2.2339027595269374</v>
      </c>
      <c r="K43">
        <f t="shared" si="7"/>
        <v>47.222222222222236</v>
      </c>
      <c r="L43" s="14">
        <f t="shared" si="9"/>
        <v>-4.9586776859504056</v>
      </c>
      <c r="M43" s="14"/>
      <c r="N43" s="14"/>
      <c r="O43">
        <f t="shared" si="15"/>
        <v>-1.0582010582010581</v>
      </c>
      <c r="P43">
        <f t="shared" si="16"/>
        <v>-1.0723860589812333</v>
      </c>
      <c r="Q43" t="str">
        <f t="shared" si="13"/>
        <v>SELL</v>
      </c>
      <c r="R43" s="14">
        <f t="shared" si="14"/>
        <v>-4.9586776859504056</v>
      </c>
    </row>
    <row r="44" spans="1:18">
      <c r="A44" s="7">
        <v>44</v>
      </c>
      <c r="B44" s="7">
        <v>6.0938999999999997</v>
      </c>
      <c r="C44" s="7">
        <v>6.1</v>
      </c>
      <c r="D44" s="7">
        <v>7.77</v>
      </c>
      <c r="E44" s="7">
        <v>0.4</v>
      </c>
      <c r="F44" s="7">
        <v>-7.38</v>
      </c>
      <c r="G44" s="7">
        <v>4.09</v>
      </c>
      <c r="H44" s="7">
        <v>3.69</v>
      </c>
      <c r="I44" s="7">
        <v>300</v>
      </c>
      <c r="J44">
        <f t="shared" si="7"/>
        <v>4.4354838709677313</v>
      </c>
      <c r="K44">
        <f t="shared" si="7"/>
        <v>-24.528301886792452</v>
      </c>
      <c r="L44" s="14">
        <f t="shared" si="9"/>
        <v>6.9565217391304284</v>
      </c>
      <c r="M44" s="14"/>
      <c r="N44" s="14"/>
      <c r="O44">
        <f t="shared" si="15"/>
        <v>-1.4492753623188401</v>
      </c>
      <c r="P44">
        <f t="shared" si="16"/>
        <v>-1.3774104683195594</v>
      </c>
      <c r="Q44" t="str">
        <f t="shared" si="13"/>
        <v>hold</v>
      </c>
      <c r="R44" s="14">
        <f t="shared" si="14"/>
        <v>6.9565217391304284</v>
      </c>
    </row>
    <row r="45" spans="1:18">
      <c r="A45" s="7">
        <v>45</v>
      </c>
      <c r="B45" s="7">
        <v>6.0835999999999997</v>
      </c>
      <c r="C45" s="7">
        <v>6.1550000000000002</v>
      </c>
      <c r="D45" s="7">
        <v>8.75</v>
      </c>
      <c r="E45" s="7">
        <v>1.77</v>
      </c>
      <c r="F45" s="7">
        <v>-6.97</v>
      </c>
      <c r="G45" s="7">
        <v>5.26</v>
      </c>
      <c r="H45" s="7">
        <v>3.49</v>
      </c>
      <c r="I45" s="7">
        <v>8836</v>
      </c>
      <c r="J45">
        <f t="shared" si="7"/>
        <v>12.612612612612621</v>
      </c>
      <c r="K45">
        <f t="shared" si="7"/>
        <v>342.5</v>
      </c>
      <c r="L45" s="14">
        <f t="shared" si="9"/>
        <v>-5.4200542005419985</v>
      </c>
      <c r="M45" s="14"/>
      <c r="N45" s="14"/>
      <c r="O45">
        <f t="shared" si="15"/>
        <v>-2.4291497975708496</v>
      </c>
      <c r="P45">
        <f t="shared" si="16"/>
        <v>-2.4390243902439024</v>
      </c>
      <c r="Q45" t="str">
        <f t="shared" si="13"/>
        <v>SELL</v>
      </c>
      <c r="R45" s="14">
        <f t="shared" si="14"/>
        <v>-5.4200542005419985</v>
      </c>
    </row>
    <row r="46" spans="1:18">
      <c r="A46" s="7">
        <v>46</v>
      </c>
      <c r="B46" s="7">
        <v>6.1151</v>
      </c>
      <c r="C46" s="7">
        <v>6.2</v>
      </c>
      <c r="D46" s="7">
        <v>9.5399999999999991</v>
      </c>
      <c r="E46" s="7">
        <v>3.76</v>
      </c>
      <c r="F46" s="7">
        <v>-5.79</v>
      </c>
      <c r="G46" s="7">
        <v>6.65</v>
      </c>
      <c r="H46" s="7">
        <v>2.89</v>
      </c>
      <c r="I46" s="7">
        <v>5390</v>
      </c>
      <c r="J46">
        <f t="shared" si="7"/>
        <v>9.0285714285714196</v>
      </c>
      <c r="K46">
        <f t="shared" si="7"/>
        <v>112.42937853107344</v>
      </c>
      <c r="L46" s="14">
        <f t="shared" si="9"/>
        <v>-17.191977077363898</v>
      </c>
      <c r="M46" s="14"/>
      <c r="N46" s="14"/>
      <c r="O46">
        <f t="shared" si="15"/>
        <v>-4.1666666666666634</v>
      </c>
      <c r="P46">
        <f t="shared" si="16"/>
        <v>-6.542056074766359</v>
      </c>
      <c r="Q46" t="str">
        <f t="shared" si="13"/>
        <v>SELL</v>
      </c>
      <c r="R46" s="14">
        <f t="shared" si="14"/>
        <v>-17.191977077363898</v>
      </c>
    </row>
    <row r="47" spans="1:18">
      <c r="A47" s="7">
        <v>47</v>
      </c>
      <c r="B47" s="7">
        <v>6.17</v>
      </c>
      <c r="C47" s="7">
        <v>6.2</v>
      </c>
      <c r="D47" s="7">
        <v>9.5399999999999991</v>
      </c>
      <c r="E47" s="7">
        <v>4.7300000000000004</v>
      </c>
      <c r="F47" s="7">
        <v>-4.8099999999999996</v>
      </c>
      <c r="G47" s="7">
        <v>7.13</v>
      </c>
      <c r="H47" s="7">
        <v>2.41</v>
      </c>
      <c r="I47" s="7">
        <v>5900</v>
      </c>
      <c r="J47">
        <f t="shared" si="7"/>
        <v>0</v>
      </c>
      <c r="K47">
        <f t="shared" si="7"/>
        <v>25.797872340425549</v>
      </c>
      <c r="L47" s="14">
        <f t="shared" si="9"/>
        <v>-16.608996539792386</v>
      </c>
      <c r="M47" s="14"/>
      <c r="N47" s="14"/>
      <c r="O47">
        <f t="shared" si="15"/>
        <v>-4.7619047619047574</v>
      </c>
      <c r="P47">
        <f t="shared" si="16"/>
        <v>-13.559322033898308</v>
      </c>
      <c r="Q47" t="str">
        <f t="shared" si="13"/>
        <v>SELL</v>
      </c>
      <c r="R47" s="14">
        <f t="shared" si="14"/>
        <v>-16.608996539792386</v>
      </c>
    </row>
    <row r="48" spans="1:18">
      <c r="A48" s="7">
        <v>48</v>
      </c>
      <c r="B48" s="7">
        <v>6.2</v>
      </c>
      <c r="C48" s="7">
        <v>6.24</v>
      </c>
      <c r="D48" s="7">
        <v>10.25</v>
      </c>
      <c r="E48" s="7">
        <v>5.31</v>
      </c>
      <c r="F48" s="7">
        <v>-4.9400000000000004</v>
      </c>
      <c r="G48" s="7">
        <v>7.78</v>
      </c>
      <c r="H48" s="7">
        <v>2.4700000000000002</v>
      </c>
      <c r="I48" s="7">
        <v>14707</v>
      </c>
      <c r="J48">
        <f t="shared" si="7"/>
        <v>7.4423480083857534</v>
      </c>
      <c r="K48">
        <f t="shared" si="7"/>
        <v>12.262156448202942</v>
      </c>
      <c r="L48" s="14">
        <f t="shared" si="9"/>
        <v>2.4896265560165993</v>
      </c>
      <c r="M48" s="14"/>
      <c r="N48" s="14"/>
      <c r="O48">
        <f t="shared" si="15"/>
        <v>-9.2783505154639112</v>
      </c>
      <c r="P48">
        <f t="shared" si="16"/>
        <v>149.99999999999875</v>
      </c>
      <c r="Q48" t="str">
        <f t="shared" si="13"/>
        <v>hold</v>
      </c>
      <c r="R48" s="14">
        <f t="shared" si="14"/>
        <v>2.4896265560165993</v>
      </c>
    </row>
    <row r="49" spans="1:18">
      <c r="A49" s="7">
        <v>49</v>
      </c>
      <c r="B49" s="7">
        <v>6.28</v>
      </c>
      <c r="C49" s="7">
        <v>6.2798999999999996</v>
      </c>
      <c r="D49" s="7">
        <v>10.95</v>
      </c>
      <c r="E49" s="7">
        <v>4.5999999999999996</v>
      </c>
      <c r="F49" s="7">
        <v>-6.35</v>
      </c>
      <c r="G49" s="7">
        <v>7.78</v>
      </c>
      <c r="H49" s="7">
        <v>3.17</v>
      </c>
      <c r="I49" s="7">
        <v>974</v>
      </c>
      <c r="J49" s="10">
        <f t="shared" si="7"/>
        <v>6.8292682926829205</v>
      </c>
      <c r="K49" s="10">
        <f t="shared" si="7"/>
        <v>-13.370998116760829</v>
      </c>
      <c r="L49" s="14">
        <f t="shared" si="9"/>
        <v>28.340080971659905</v>
      </c>
      <c r="M49" s="14"/>
      <c r="N49" s="14"/>
      <c r="O49">
        <f t="shared" si="15"/>
        <v>-37.037037037036853</v>
      </c>
      <c r="P49">
        <f t="shared" si="16"/>
        <v>166.66666666666529</v>
      </c>
      <c r="Q49" t="str">
        <f t="shared" si="13"/>
        <v>hold</v>
      </c>
      <c r="R49" s="14">
        <f t="shared" si="14"/>
        <v>28.340080971659905</v>
      </c>
    </row>
    <row r="50" spans="1:18">
      <c r="A50" s="7">
        <v>50</v>
      </c>
      <c r="B50" s="7">
        <v>6.2732000000000001</v>
      </c>
      <c r="C50" s="7">
        <v>6.2732000000000001</v>
      </c>
      <c r="D50" s="7">
        <v>10.83</v>
      </c>
      <c r="E50" s="7">
        <v>4.72</v>
      </c>
      <c r="F50" s="7">
        <v>-6.11</v>
      </c>
      <c r="G50" s="7">
        <v>7.78</v>
      </c>
      <c r="H50" s="7">
        <v>3.06</v>
      </c>
      <c r="I50" s="7">
        <v>400</v>
      </c>
      <c r="J50">
        <f t="shared" si="7"/>
        <v>-1.0958904109588969</v>
      </c>
      <c r="K50">
        <f t="shared" si="7"/>
        <v>2.6086956521739157</v>
      </c>
      <c r="L50" s="14">
        <f t="shared" si="9"/>
        <v>-3.4700315457413216</v>
      </c>
      <c r="M50" s="14"/>
      <c r="N50" s="14"/>
      <c r="O50">
        <f t="shared" si="15"/>
        <v>-28.205128205128165</v>
      </c>
      <c r="P50">
        <f t="shared" si="16"/>
        <v>183.33333333333181</v>
      </c>
      <c r="Q50" t="str">
        <f t="shared" si="13"/>
        <v>hold</v>
      </c>
      <c r="R50" s="14">
        <f t="shared" si="14"/>
        <v>-3.4700315457413216</v>
      </c>
    </row>
    <row r="51" spans="1:18">
      <c r="A51" s="7">
        <v>51</v>
      </c>
      <c r="B51" s="7">
        <v>6.27</v>
      </c>
      <c r="C51" s="7">
        <v>6.29</v>
      </c>
      <c r="D51" s="7">
        <v>11.13</v>
      </c>
      <c r="E51" s="7">
        <v>5.0599999999999996</v>
      </c>
      <c r="F51" s="7">
        <v>-6.07</v>
      </c>
      <c r="G51" s="7">
        <v>8.1</v>
      </c>
      <c r="H51" s="7">
        <v>3.03</v>
      </c>
      <c r="I51" s="7">
        <v>5256</v>
      </c>
      <c r="J51">
        <f t="shared" si="7"/>
        <v>2.7700831024930812</v>
      </c>
      <c r="K51">
        <f t="shared" si="7"/>
        <v>7.2033898305084723</v>
      </c>
      <c r="L51" s="14">
        <f t="shared" si="9"/>
        <v>-0.98039215686275327</v>
      </c>
      <c r="M51" s="14"/>
      <c r="N51" s="14"/>
      <c r="O51">
        <f t="shared" si="15"/>
        <v>-133.33333333333354</v>
      </c>
      <c r="P51">
        <f t="shared" si="16"/>
        <v>31.578947368421062</v>
      </c>
      <c r="Q51" t="str">
        <f t="shared" si="13"/>
        <v>hold</v>
      </c>
      <c r="R51" s="14">
        <f t="shared" si="14"/>
        <v>-0.98039215686275327</v>
      </c>
    </row>
    <row r="52" spans="1:18">
      <c r="A52" s="7">
        <v>52</v>
      </c>
      <c r="B52" s="7">
        <v>6.28</v>
      </c>
      <c r="C52" s="7">
        <v>6.29</v>
      </c>
      <c r="D52" s="7">
        <v>11.13</v>
      </c>
      <c r="E52" s="7">
        <v>5.38</v>
      </c>
      <c r="F52" s="7">
        <v>-5.75</v>
      </c>
      <c r="G52" s="7">
        <v>8.26</v>
      </c>
      <c r="H52" s="7">
        <v>2.87</v>
      </c>
      <c r="I52" s="7">
        <v>2080</v>
      </c>
      <c r="J52">
        <f t="shared" si="7"/>
        <v>0</v>
      </c>
      <c r="K52">
        <f t="shared" si="7"/>
        <v>6.324110671936765</v>
      </c>
      <c r="L52" s="14">
        <f t="shared" si="9"/>
        <v>-5.2805280528052707</v>
      </c>
      <c r="M52" s="14"/>
      <c r="N52" s="14"/>
      <c r="O52">
        <f t="shared" si="15"/>
        <v>-144.44444444444468</v>
      </c>
      <c r="P52">
        <f t="shared" si="16"/>
        <v>24.074074074074073</v>
      </c>
      <c r="Q52" t="str">
        <f t="shared" si="13"/>
        <v>hold</v>
      </c>
      <c r="R52" s="14">
        <f t="shared" si="14"/>
        <v>-5.2805280528052707</v>
      </c>
    </row>
    <row r="53" spans="1:18">
      <c r="A53" s="7">
        <v>53</v>
      </c>
      <c r="B53" s="7">
        <v>6.2545999999999999</v>
      </c>
      <c r="C53" s="7">
        <v>6.28</v>
      </c>
      <c r="D53" s="7">
        <v>10.95</v>
      </c>
      <c r="E53" s="7">
        <v>6.37</v>
      </c>
      <c r="F53" s="7">
        <v>-4.58</v>
      </c>
      <c r="G53" s="7">
        <v>8.66</v>
      </c>
      <c r="H53" s="7">
        <v>2.29</v>
      </c>
      <c r="I53" s="7">
        <v>1730</v>
      </c>
      <c r="J53">
        <f t="shared" si="7"/>
        <v>-1.6172506738544608</v>
      </c>
      <c r="K53">
        <f t="shared" si="7"/>
        <v>18.401486988847587</v>
      </c>
      <c r="L53" s="14">
        <f t="shared" si="9"/>
        <v>-20.209059233449477</v>
      </c>
      <c r="M53" s="14"/>
      <c r="N53" s="14"/>
      <c r="O53">
        <f t="shared" si="15"/>
        <v>-51.851851851851592</v>
      </c>
      <c r="P53">
        <f t="shared" si="16"/>
        <v>14.89361702127659</v>
      </c>
      <c r="Q53" t="str">
        <f t="shared" si="13"/>
        <v>hold</v>
      </c>
      <c r="R53" s="14">
        <f t="shared" si="14"/>
        <v>-20.209059233449477</v>
      </c>
    </row>
    <row r="54" spans="1:18">
      <c r="A54" s="7">
        <v>54</v>
      </c>
      <c r="B54" s="7">
        <v>6.23</v>
      </c>
      <c r="C54" s="7">
        <v>6.2229999999999999</v>
      </c>
      <c r="D54" s="7">
        <v>9.9499999999999993</v>
      </c>
      <c r="E54" s="7">
        <v>7.15</v>
      </c>
      <c r="F54" s="7">
        <v>-2.79</v>
      </c>
      <c r="G54" s="7">
        <v>8.5500000000000007</v>
      </c>
      <c r="H54" s="7">
        <v>1.4</v>
      </c>
      <c r="I54" s="7">
        <v>1420</v>
      </c>
      <c r="J54">
        <f t="shared" si="7"/>
        <v>-9.1324200913242013</v>
      </c>
      <c r="K54">
        <f t="shared" si="7"/>
        <v>12.244897959183678</v>
      </c>
      <c r="L54" s="14">
        <f t="shared" si="9"/>
        <v>-38.864628820960704</v>
      </c>
      <c r="M54" s="14"/>
      <c r="N54" s="14"/>
      <c r="O54">
        <f t="shared" si="15"/>
        <v>-11.811023622047232</v>
      </c>
      <c r="P54">
        <f t="shared" si="16"/>
        <v>18.072289156626486</v>
      </c>
      <c r="Q54" t="str">
        <f t="shared" si="13"/>
        <v>hold</v>
      </c>
      <c r="R54" s="14">
        <f t="shared" si="14"/>
        <v>-38.864628820960704</v>
      </c>
    </row>
    <row r="55" spans="1:18">
      <c r="A55" s="7">
        <v>55</v>
      </c>
      <c r="B55" s="7">
        <v>6.22</v>
      </c>
      <c r="C55" s="7">
        <v>6.22</v>
      </c>
      <c r="D55" s="7">
        <v>9.89</v>
      </c>
      <c r="E55" s="7">
        <v>7.21</v>
      </c>
      <c r="F55" s="7">
        <v>-2.69</v>
      </c>
      <c r="G55" s="7">
        <v>8.5500000000000007</v>
      </c>
      <c r="H55" s="7">
        <v>1.34</v>
      </c>
      <c r="I55" s="7">
        <v>11286</v>
      </c>
      <c r="J55">
        <f t="shared" si="7"/>
        <v>-0.6030150753768716</v>
      </c>
      <c r="K55">
        <f t="shared" si="7"/>
        <v>0.83916083916083362</v>
      </c>
      <c r="L55" s="14">
        <f t="shared" si="9"/>
        <v>-4.285714285714274</v>
      </c>
      <c r="M55" s="14"/>
      <c r="N55" s="14"/>
      <c r="O55">
        <f t="shared" si="15"/>
        <v>-12.030075187969924</v>
      </c>
      <c r="P55">
        <f t="shared" si="16"/>
        <v>19.277108433734917</v>
      </c>
      <c r="Q55" t="str">
        <f t="shared" si="13"/>
        <v>hold</v>
      </c>
      <c r="R55" s="14">
        <f t="shared" si="14"/>
        <v>-4.285714285714274</v>
      </c>
    </row>
    <row r="56" spans="1:18">
      <c r="A56" s="7">
        <v>56</v>
      </c>
      <c r="B56" s="7">
        <v>6.21</v>
      </c>
      <c r="C56" s="7">
        <v>6.1890000000000001</v>
      </c>
      <c r="D56" s="7">
        <v>9.35</v>
      </c>
      <c r="E56" s="7">
        <v>7.08</v>
      </c>
      <c r="F56" s="7">
        <v>-2.27</v>
      </c>
      <c r="G56" s="7">
        <v>8.2100000000000009</v>
      </c>
      <c r="H56" s="7">
        <v>1.1299999999999999</v>
      </c>
      <c r="I56" s="7">
        <v>3300</v>
      </c>
      <c r="J56">
        <f t="shared" si="7"/>
        <v>-5.4600606673407572</v>
      </c>
      <c r="K56">
        <f t="shared" si="7"/>
        <v>-1.8030513176144229</v>
      </c>
      <c r="L56" s="14">
        <f t="shared" si="9"/>
        <v>-15.671641791044788</v>
      </c>
      <c r="M56" s="14"/>
      <c r="N56" s="14"/>
      <c r="O56">
        <f t="shared" si="15"/>
        <v>-9.0909090909090864</v>
      </c>
      <c r="P56">
        <f t="shared" si="16"/>
        <v>34.693877551020329</v>
      </c>
      <c r="Q56" t="str">
        <f t="shared" si="13"/>
        <v>hold</v>
      </c>
      <c r="R56" s="14">
        <f t="shared" si="14"/>
        <v>-15.671641791044788</v>
      </c>
    </row>
    <row r="57" spans="1:18">
      <c r="A57" s="7">
        <v>57</v>
      </c>
      <c r="B57" s="7">
        <v>6.19</v>
      </c>
      <c r="C57" s="7">
        <v>6.2320000000000002</v>
      </c>
      <c r="D57" s="7">
        <v>10.11</v>
      </c>
      <c r="E57" s="7">
        <v>7.67</v>
      </c>
      <c r="F57" s="7">
        <v>-2.4300000000000002</v>
      </c>
      <c r="G57" s="7">
        <v>8.89</v>
      </c>
      <c r="H57" s="7">
        <v>1.22</v>
      </c>
      <c r="I57" s="7">
        <v>11720</v>
      </c>
      <c r="J57">
        <f t="shared" si="7"/>
        <v>8.1283422459893035</v>
      </c>
      <c r="K57">
        <f t="shared" si="7"/>
        <v>8.3333333333333321</v>
      </c>
      <c r="L57" s="14">
        <f t="shared" si="9"/>
        <v>7.9646017699115124</v>
      </c>
      <c r="M57" s="14"/>
      <c r="N57" s="14"/>
      <c r="O57">
        <f t="shared" si="15"/>
        <v>-16.2162162162162</v>
      </c>
      <c r="P57">
        <f t="shared" si="16"/>
        <v>15.384615384615374</v>
      </c>
      <c r="Q57" t="str">
        <f t="shared" si="13"/>
        <v>hold</v>
      </c>
      <c r="R57" s="14">
        <f t="shared" si="14"/>
        <v>7.9646017699115124</v>
      </c>
    </row>
    <row r="58" spans="1:18">
      <c r="A58" s="7">
        <v>58</v>
      </c>
      <c r="B58" s="7">
        <v>6.2328000000000001</v>
      </c>
      <c r="C58" s="7">
        <v>6.2179000000000002</v>
      </c>
      <c r="D58" s="7">
        <v>9.86</v>
      </c>
      <c r="E58" s="7">
        <v>7.45</v>
      </c>
      <c r="F58" s="7">
        <v>-2.41</v>
      </c>
      <c r="G58" s="7">
        <v>8.65</v>
      </c>
      <c r="H58" s="7">
        <v>1.21</v>
      </c>
      <c r="I58" s="7">
        <v>1835</v>
      </c>
      <c r="J58">
        <f t="shared" si="7"/>
        <v>-2.4727992087042532</v>
      </c>
      <c r="K58">
        <f t="shared" si="7"/>
        <v>-2.8683181225554075</v>
      </c>
      <c r="L58" s="14">
        <f t="shared" si="9"/>
        <v>-0.81967213114754167</v>
      </c>
      <c r="M58" s="14"/>
      <c r="N58" s="14"/>
      <c r="O58">
        <f t="shared" si="15"/>
        <v>-13.970588235294105</v>
      </c>
      <c r="P58">
        <f t="shared" si="16"/>
        <v>20.430107526881706</v>
      </c>
      <c r="Q58" t="str">
        <f t="shared" si="13"/>
        <v>hold</v>
      </c>
      <c r="R58" s="14">
        <f t="shared" si="14"/>
        <v>-0.81967213114754167</v>
      </c>
    </row>
    <row r="59" spans="1:18">
      <c r="A59" s="7">
        <v>60</v>
      </c>
      <c r="B59" s="7">
        <v>6.22</v>
      </c>
      <c r="C59" s="7">
        <v>6.18</v>
      </c>
      <c r="D59" s="7">
        <v>9.19</v>
      </c>
      <c r="E59" s="7">
        <v>6.83</v>
      </c>
      <c r="F59" s="7">
        <v>-2.36</v>
      </c>
      <c r="G59" s="7">
        <v>8.01</v>
      </c>
      <c r="H59" s="7">
        <v>1.18</v>
      </c>
      <c r="I59" s="7">
        <v>2500</v>
      </c>
      <c r="J59">
        <f t="shared" si="7"/>
        <v>-6.7951318458417838</v>
      </c>
      <c r="K59">
        <f t="shared" si="7"/>
        <v>-8.3221476510067127</v>
      </c>
      <c r="L59" s="14">
        <f t="shared" si="9"/>
        <v>-2.4793388429752086</v>
      </c>
      <c r="M59" s="14"/>
      <c r="N59" s="14"/>
      <c r="O59">
        <f t="shared" si="15"/>
        <v>-10.344827586206891</v>
      </c>
      <c r="P59">
        <f t="shared" si="16"/>
        <v>72.41379310344827</v>
      </c>
      <c r="Q59" t="str">
        <f t="shared" si="13"/>
        <v>hold</v>
      </c>
      <c r="R59" s="14">
        <f t="shared" si="14"/>
        <v>-2.4793388429752086</v>
      </c>
    </row>
    <row r="60" spans="1:18">
      <c r="A60" s="7">
        <v>61</v>
      </c>
      <c r="B60" s="7">
        <v>6.1890000000000001</v>
      </c>
      <c r="C60" s="7">
        <v>6.19</v>
      </c>
      <c r="D60" s="7">
        <v>9.36</v>
      </c>
      <c r="E60" s="7">
        <v>6.68</v>
      </c>
      <c r="F60" s="7">
        <v>-2.68</v>
      </c>
      <c r="G60" s="7">
        <v>8.02</v>
      </c>
      <c r="H60" s="7">
        <v>1.34</v>
      </c>
      <c r="I60" s="7">
        <v>1100</v>
      </c>
      <c r="J60">
        <f t="shared" si="7"/>
        <v>1.849836779107725</v>
      </c>
      <c r="K60">
        <f t="shared" si="7"/>
        <v>-2.1961932650073259</v>
      </c>
      <c r="L60" s="14">
        <f t="shared" si="9"/>
        <v>13.559322033898319</v>
      </c>
      <c r="M60" s="14"/>
      <c r="N60" s="14"/>
      <c r="O60">
        <f t="shared" si="15"/>
        <v>-11.827956989247305</v>
      </c>
      <c r="P60">
        <f t="shared" si="16"/>
        <v>73.333333333333371</v>
      </c>
      <c r="Q60" t="str">
        <f t="shared" si="13"/>
        <v>hold</v>
      </c>
      <c r="R60" s="14">
        <f t="shared" si="14"/>
        <v>13.559322033898319</v>
      </c>
    </row>
    <row r="61" spans="1:18">
      <c r="A61" s="7">
        <v>62</v>
      </c>
      <c r="B61" s="7">
        <v>6.22</v>
      </c>
      <c r="C61" s="7">
        <v>6.22</v>
      </c>
      <c r="D61" s="7">
        <v>9.89</v>
      </c>
      <c r="E61" s="7">
        <v>6.15</v>
      </c>
      <c r="F61" s="7">
        <v>-3.74</v>
      </c>
      <c r="G61" s="7">
        <v>8.02</v>
      </c>
      <c r="H61" s="7">
        <v>1.87</v>
      </c>
      <c r="I61" s="7">
        <v>300</v>
      </c>
      <c r="J61">
        <f t="shared" si="7"/>
        <v>5.6623931623931751</v>
      </c>
      <c r="K61">
        <f t="shared" si="7"/>
        <v>-7.9341317365269362</v>
      </c>
      <c r="L61" s="14">
        <f t="shared" si="9"/>
        <v>39.552238805970148</v>
      </c>
      <c r="M61" s="14"/>
      <c r="N61" s="14"/>
      <c r="O61">
        <f t="shared" si="15"/>
        <v>-17.293233082706767</v>
      </c>
      <c r="P61">
        <f t="shared" si="16"/>
        <v>76.666666666666714</v>
      </c>
      <c r="Q61" t="str">
        <f t="shared" si="13"/>
        <v>hold</v>
      </c>
      <c r="R61" s="14">
        <f t="shared" si="14"/>
        <v>39.552238805970148</v>
      </c>
    </row>
    <row r="62" spans="1:18">
      <c r="A62" s="7">
        <v>64</v>
      </c>
      <c r="B62" s="7">
        <v>6.2</v>
      </c>
      <c r="C62" s="7">
        <v>6.2096999999999998</v>
      </c>
      <c r="D62" s="7">
        <v>9.7100000000000009</v>
      </c>
      <c r="E62" s="7">
        <v>6.65</v>
      </c>
      <c r="F62" s="7">
        <v>-3.06</v>
      </c>
      <c r="G62" s="7">
        <v>8.18</v>
      </c>
      <c r="H62" s="7">
        <v>1.53</v>
      </c>
      <c r="I62" s="7">
        <v>1200</v>
      </c>
      <c r="J62">
        <f t="shared" si="7"/>
        <v>-1.8200202224469129</v>
      </c>
      <c r="K62">
        <f t="shared" si="7"/>
        <v>8.1300813008130071</v>
      </c>
      <c r="L62" s="14">
        <f t="shared" si="9"/>
        <v>-18.181818181818183</v>
      </c>
      <c r="M62" s="14"/>
      <c r="N62" s="14"/>
      <c r="O62">
        <f t="shared" si="15"/>
        <v>-16.556291390728479</v>
      </c>
      <c r="P62">
        <f t="shared" si="16"/>
        <v>54.347826086956523</v>
      </c>
      <c r="Q62" t="str">
        <f t="shared" si="13"/>
        <v>hold</v>
      </c>
      <c r="R62" s="14">
        <f t="shared" si="14"/>
        <v>-18.181818181818183</v>
      </c>
    </row>
    <row r="63" spans="1:18">
      <c r="A63" s="7">
        <v>65</v>
      </c>
      <c r="B63" s="7">
        <v>6.1801000000000004</v>
      </c>
      <c r="C63" s="7">
        <v>6.2</v>
      </c>
      <c r="D63" s="7">
        <v>9.5399999999999991</v>
      </c>
      <c r="E63" s="7">
        <v>7.46</v>
      </c>
      <c r="F63" s="7">
        <v>-2.08</v>
      </c>
      <c r="G63" s="7">
        <v>8.5</v>
      </c>
      <c r="H63" s="7">
        <v>1.04</v>
      </c>
      <c r="I63" s="7">
        <v>300</v>
      </c>
      <c r="J63">
        <f t="shared" si="7"/>
        <v>-1.7507723995880711</v>
      </c>
      <c r="K63">
        <f t="shared" si="7"/>
        <v>12.180451127819543</v>
      </c>
      <c r="L63" s="14">
        <f t="shared" si="9"/>
        <v>-32.026143790849673</v>
      </c>
      <c r="M63" s="14"/>
      <c r="N63" s="14"/>
      <c r="O63">
        <f t="shared" si="15"/>
        <v>-15.476190476190462</v>
      </c>
      <c r="P63">
        <f t="shared" si="16"/>
        <v>33.333333333333321</v>
      </c>
      <c r="Q63" t="str">
        <f t="shared" si="13"/>
        <v>hold</v>
      </c>
      <c r="R63" s="14">
        <f t="shared" si="14"/>
        <v>-32.026143790849673</v>
      </c>
    </row>
    <row r="64" spans="1:18">
      <c r="A64" s="7">
        <v>66</v>
      </c>
      <c r="B64" s="7">
        <v>6.1905999999999999</v>
      </c>
      <c r="C64" s="7">
        <v>6.1851000000000003</v>
      </c>
      <c r="D64" s="7">
        <v>9.2799999999999994</v>
      </c>
      <c r="E64" s="7">
        <v>7.55</v>
      </c>
      <c r="F64" s="7">
        <v>-1.73</v>
      </c>
      <c r="G64" s="7">
        <v>8.41</v>
      </c>
      <c r="H64" s="7">
        <v>0.86</v>
      </c>
      <c r="I64" s="7">
        <v>3300</v>
      </c>
      <c r="J64">
        <f t="shared" si="7"/>
        <v>-2.7253668763102703</v>
      </c>
      <c r="K64">
        <f t="shared" si="7"/>
        <v>1.2064343163538855</v>
      </c>
      <c r="L64" s="14">
        <f t="shared" si="9"/>
        <v>-17.307692307692314</v>
      </c>
      <c r="M64" s="14"/>
      <c r="N64" s="14"/>
      <c r="O64">
        <f t="shared" si="15"/>
        <v>-13.917525773195868</v>
      </c>
      <c r="P64">
        <f t="shared" si="16"/>
        <v>39.130434782608674</v>
      </c>
      <c r="Q64" t="str">
        <f t="shared" si="13"/>
        <v>hold</v>
      </c>
      <c r="R64" s="14">
        <f t="shared" si="14"/>
        <v>-17.307692307692314</v>
      </c>
    </row>
    <row r="65" spans="1:18">
      <c r="A65" s="7">
        <v>67</v>
      </c>
      <c r="B65" s="7">
        <v>6.1862000000000004</v>
      </c>
      <c r="C65" s="7">
        <v>6.18</v>
      </c>
      <c r="D65" s="7">
        <v>9.19</v>
      </c>
      <c r="E65" s="7">
        <v>7.44</v>
      </c>
      <c r="F65" s="7">
        <v>-1.75</v>
      </c>
      <c r="G65" s="7">
        <v>8.31</v>
      </c>
      <c r="H65" s="7">
        <v>0.87</v>
      </c>
      <c r="I65" s="7">
        <v>2140</v>
      </c>
      <c r="J65">
        <f t="shared" si="7"/>
        <v>-0.96982758620689502</v>
      </c>
      <c r="K65">
        <f t="shared" si="7"/>
        <v>-1.4569536423840983</v>
      </c>
      <c r="L65" s="14">
        <f t="shared" si="9"/>
        <v>1.1627906976744196</v>
      </c>
      <c r="M65" s="14"/>
      <c r="N65" s="14"/>
      <c r="O65">
        <f t="shared" si="15"/>
        <v>-13.793103448275854</v>
      </c>
      <c r="P65">
        <f t="shared" si="16"/>
        <v>47.457627118644005</v>
      </c>
      <c r="Q65" t="str">
        <f t="shared" si="13"/>
        <v>hold</v>
      </c>
      <c r="R65" s="14">
        <f t="shared" si="14"/>
        <v>1.1627906976744196</v>
      </c>
    </row>
    <row r="66" spans="1:18">
      <c r="A66" s="7">
        <v>69</v>
      </c>
      <c r="B66" s="7">
        <v>6.19</v>
      </c>
      <c r="C66" s="7">
        <v>6.19</v>
      </c>
      <c r="D66" s="7">
        <v>9.36</v>
      </c>
      <c r="E66" s="7">
        <v>7.26</v>
      </c>
      <c r="F66" s="7">
        <v>-2.1</v>
      </c>
      <c r="G66" s="7">
        <v>8.31</v>
      </c>
      <c r="H66" s="7">
        <v>1.05</v>
      </c>
      <c r="I66" s="7">
        <v>1150</v>
      </c>
      <c r="J66">
        <f t="shared" si="7"/>
        <v>1.849836779107725</v>
      </c>
      <c r="K66">
        <f t="shared" si="7"/>
        <v>-2.4193548387096855</v>
      </c>
      <c r="L66" s="14">
        <f t="shared" si="9"/>
        <v>20.689655172413797</v>
      </c>
      <c r="M66" s="14"/>
      <c r="N66" s="14"/>
      <c r="O66">
        <f t="shared" si="15"/>
        <v>-16.129032258064505</v>
      </c>
      <c r="P66">
        <f t="shared" si="16"/>
        <v>50.84745762711858</v>
      </c>
      <c r="Q66" t="str">
        <f t="shared" si="13"/>
        <v>hold</v>
      </c>
      <c r="R66" s="14">
        <f t="shared" si="14"/>
        <v>20.689655172413797</v>
      </c>
    </row>
    <row r="67" spans="1:18">
      <c r="A67" s="7">
        <v>70</v>
      </c>
      <c r="B67" s="7">
        <v>6.1529999999999996</v>
      </c>
      <c r="C67" s="7">
        <v>6.1508000000000003</v>
      </c>
      <c r="D67" s="7">
        <v>8.67</v>
      </c>
      <c r="E67" s="7">
        <v>7.88</v>
      </c>
      <c r="F67" s="7">
        <v>-0.79</v>
      </c>
      <c r="G67" s="7">
        <v>8.2799999999999994</v>
      </c>
      <c r="H67" s="7">
        <v>0.39</v>
      </c>
      <c r="I67" s="7">
        <v>1100</v>
      </c>
      <c r="J67">
        <f t="shared" si="7"/>
        <v>-7.371794871794866</v>
      </c>
      <c r="K67">
        <f t="shared" si="7"/>
        <v>8.5399449035812687</v>
      </c>
      <c r="L67" s="14">
        <f t="shared" si="9"/>
        <v>-62.857142857142854</v>
      </c>
      <c r="M67" s="14"/>
      <c r="N67" s="14"/>
      <c r="O67">
        <f t="shared" si="15"/>
        <v>-12.156862745098035</v>
      </c>
      <c r="P67">
        <f t="shared" si="16"/>
        <v>55.357142857142897</v>
      </c>
      <c r="Q67" t="str">
        <f t="shared" si="13"/>
        <v>hold</v>
      </c>
      <c r="R67" s="14">
        <f t="shared" si="14"/>
        <v>-62.857142857142854</v>
      </c>
    </row>
    <row r="68" spans="1:18">
      <c r="A68" s="7">
        <v>71</v>
      </c>
      <c r="B68" s="7">
        <v>6.1509999999999998</v>
      </c>
      <c r="C68" s="7">
        <v>6.16</v>
      </c>
      <c r="D68" s="7">
        <v>8.83</v>
      </c>
      <c r="E68" s="7">
        <v>8.01</v>
      </c>
      <c r="F68" s="7">
        <v>-0.82</v>
      </c>
      <c r="G68" s="7">
        <v>8.42</v>
      </c>
      <c r="H68" s="7">
        <v>0.41</v>
      </c>
      <c r="I68" s="7">
        <v>1337</v>
      </c>
      <c r="J68">
        <f t="shared" si="7"/>
        <v>1.8454440599769337</v>
      </c>
      <c r="K68">
        <f t="shared" si="7"/>
        <v>1.6497461928933996</v>
      </c>
      <c r="L68" s="14">
        <f t="shared" si="9"/>
        <v>5.128205128205118</v>
      </c>
      <c r="M68" s="14"/>
      <c r="N68" s="14"/>
      <c r="O68">
        <f t="shared" si="15"/>
        <v>-13.389121338912132</v>
      </c>
      <c r="P68">
        <f t="shared" si="16"/>
        <v>45.714285714285701</v>
      </c>
      <c r="Q68" t="str">
        <f t="shared" si="13"/>
        <v>hold</v>
      </c>
      <c r="R68" s="14">
        <f t="shared" si="14"/>
        <v>5.128205128205118</v>
      </c>
    </row>
    <row r="69" spans="1:18">
      <c r="A69" s="7">
        <v>73</v>
      </c>
      <c r="B69" s="7">
        <v>6.1772</v>
      </c>
      <c r="C69" s="7">
        <v>6.1772</v>
      </c>
      <c r="D69" s="7">
        <v>9.14</v>
      </c>
      <c r="E69" s="7">
        <v>7.71</v>
      </c>
      <c r="F69" s="7">
        <v>-1.43</v>
      </c>
      <c r="G69" s="7">
        <v>8.42</v>
      </c>
      <c r="H69" s="7">
        <v>0.71</v>
      </c>
      <c r="I69" s="7">
        <v>148</v>
      </c>
      <c r="J69">
        <f t="shared" si="7"/>
        <v>3.5107587768969482</v>
      </c>
      <c r="K69">
        <f t="shared" si="7"/>
        <v>-3.7453183520599231</v>
      </c>
      <c r="L69" s="14">
        <f t="shared" si="9"/>
        <v>73.170731707317074</v>
      </c>
      <c r="M69" s="14"/>
      <c r="N69" s="14"/>
      <c r="O69">
        <f t="shared" si="15"/>
        <v>-16.346153846153847</v>
      </c>
      <c r="P69">
        <f t="shared" si="16"/>
        <v>48.571428571428562</v>
      </c>
      <c r="Q69" t="str">
        <f t="shared" si="13"/>
        <v>hold</v>
      </c>
      <c r="R69" s="14">
        <f t="shared" si="14"/>
        <v>73.170731707317074</v>
      </c>
    </row>
    <row r="70" spans="1:18">
      <c r="A70" s="7">
        <v>74</v>
      </c>
      <c r="B70" s="7">
        <v>6.18</v>
      </c>
      <c r="C70" s="7">
        <v>6.1688000000000001</v>
      </c>
      <c r="D70" s="7">
        <v>8.99</v>
      </c>
      <c r="E70" s="7">
        <v>7.5</v>
      </c>
      <c r="F70" s="7">
        <v>-1.49</v>
      </c>
      <c r="G70" s="7">
        <v>8.24</v>
      </c>
      <c r="H70" s="7">
        <v>0.75</v>
      </c>
      <c r="I70" s="7">
        <v>500</v>
      </c>
      <c r="J70">
        <f t="shared" si="7"/>
        <v>-1.6411378555798724</v>
      </c>
      <c r="K70">
        <f t="shared" si="7"/>
        <v>-2.7237354085603109</v>
      </c>
      <c r="L70" s="14">
        <f t="shared" si="9"/>
        <v>5.6338028169014134</v>
      </c>
      <c r="M70" s="14"/>
      <c r="N70" s="14"/>
      <c r="O70">
        <f t="shared" si="15"/>
        <v>-15.695067264573987</v>
      </c>
      <c r="P70">
        <f t="shared" si="16"/>
        <v>67.30769230769225</v>
      </c>
      <c r="Q70" t="str">
        <f t="shared" si="13"/>
        <v>hold</v>
      </c>
      <c r="R70" s="14">
        <f t="shared" si="14"/>
        <v>5.6338028169014134</v>
      </c>
    </row>
    <row r="71" spans="1:18">
      <c r="A71" s="7">
        <v>75</v>
      </c>
      <c r="B71" s="7">
        <v>6.1700999999999997</v>
      </c>
      <c r="C71" s="7">
        <v>6.1700999999999997</v>
      </c>
      <c r="D71" s="7">
        <v>9.01</v>
      </c>
      <c r="E71" s="7">
        <v>7.47</v>
      </c>
      <c r="F71" s="7">
        <v>-1.54</v>
      </c>
      <c r="G71" s="7">
        <v>8.24</v>
      </c>
      <c r="H71" s="7">
        <v>0.77</v>
      </c>
      <c r="I71" s="7">
        <v>1500</v>
      </c>
      <c r="J71">
        <f t="shared" si="7"/>
        <v>0.22246941045605756</v>
      </c>
      <c r="K71">
        <f t="shared" si="7"/>
        <v>-0.4000000000000033</v>
      </c>
      <c r="L71" s="14">
        <f t="shared" si="9"/>
        <v>2.6666666666666687</v>
      </c>
      <c r="M71" s="14"/>
      <c r="N71" s="14"/>
      <c r="O71">
        <f t="shared" si="15"/>
        <v>-16.289592760180991</v>
      </c>
      <c r="P71">
        <f t="shared" si="16"/>
        <v>69.23076923076917</v>
      </c>
      <c r="Q71" t="str">
        <f t="shared" si="13"/>
        <v>hold</v>
      </c>
      <c r="R71" s="14">
        <f t="shared" si="14"/>
        <v>2.6666666666666687</v>
      </c>
    </row>
    <row r="72" spans="1:18">
      <c r="A72" s="7">
        <v>77</v>
      </c>
      <c r="B72" s="7">
        <v>6.17</v>
      </c>
      <c r="C72" s="7">
        <v>6.17</v>
      </c>
      <c r="D72" s="7">
        <v>9.01</v>
      </c>
      <c r="E72" s="7">
        <v>7.47</v>
      </c>
      <c r="F72" s="7">
        <v>-1.54</v>
      </c>
      <c r="G72" s="7">
        <v>8.24</v>
      </c>
      <c r="H72" s="7">
        <v>0.77</v>
      </c>
      <c r="I72" s="7">
        <v>400</v>
      </c>
      <c r="J72">
        <f t="shared" si="7"/>
        <v>0</v>
      </c>
      <c r="K72">
        <f t="shared" si="7"/>
        <v>0</v>
      </c>
      <c r="L72" s="14">
        <f t="shared" si="9"/>
        <v>0</v>
      </c>
      <c r="M72" s="14"/>
      <c r="N72" s="14"/>
      <c r="O72">
        <f t="shared" si="15"/>
        <v>-17.194570135746599</v>
      </c>
      <c r="P72">
        <f t="shared" si="16"/>
        <v>73.076923076923009</v>
      </c>
      <c r="Q72" t="str">
        <f t="shared" si="13"/>
        <v>hold</v>
      </c>
      <c r="R72" s="14">
        <f t="shared" si="14"/>
        <v>0</v>
      </c>
    </row>
    <row r="73" spans="1:18">
      <c r="A73" s="7">
        <v>78</v>
      </c>
      <c r="B73" s="7">
        <v>6.17</v>
      </c>
      <c r="C73" s="7">
        <v>6.17</v>
      </c>
      <c r="D73" s="7">
        <v>9.01</v>
      </c>
      <c r="E73" s="7">
        <v>7.47</v>
      </c>
      <c r="F73" s="7">
        <v>-1.54</v>
      </c>
      <c r="G73" s="7">
        <v>8.24</v>
      </c>
      <c r="H73" s="7">
        <v>0.77</v>
      </c>
      <c r="I73" s="7">
        <v>100</v>
      </c>
      <c r="J73">
        <f t="shared" si="7"/>
        <v>0</v>
      </c>
      <c r="K73">
        <f t="shared" si="7"/>
        <v>0</v>
      </c>
      <c r="L73" s="14">
        <f t="shared" si="9"/>
        <v>0</v>
      </c>
      <c r="M73" s="14"/>
      <c r="N73" s="14"/>
      <c r="O73">
        <f t="shared" si="15"/>
        <v>-17.647058823529406</v>
      </c>
      <c r="P73">
        <f t="shared" si="16"/>
        <v>74.999999999999929</v>
      </c>
      <c r="Q73" t="str">
        <f t="shared" si="13"/>
        <v>hold</v>
      </c>
      <c r="R73" s="14">
        <f t="shared" si="14"/>
        <v>0</v>
      </c>
    </row>
    <row r="74" spans="1:18">
      <c r="A74" s="7">
        <v>79</v>
      </c>
      <c r="B74" s="7">
        <v>6.16</v>
      </c>
      <c r="C74" s="7">
        <v>6.16</v>
      </c>
      <c r="D74" s="7">
        <v>8.83</v>
      </c>
      <c r="E74" s="7">
        <v>7.65</v>
      </c>
      <c r="F74" s="7">
        <v>-1.18</v>
      </c>
      <c r="G74" s="7">
        <v>8.24</v>
      </c>
      <c r="H74" s="7">
        <v>0.59</v>
      </c>
      <c r="I74" s="7">
        <v>300</v>
      </c>
      <c r="J74">
        <f t="shared" si="7"/>
        <v>-1.997780244173138</v>
      </c>
      <c r="K74">
        <f t="shared" si="7"/>
        <v>2.4096385542168757</v>
      </c>
      <c r="L74" s="14">
        <f t="shared" si="9"/>
        <v>-23.376623376623382</v>
      </c>
      <c r="M74" s="14"/>
      <c r="N74" s="14"/>
      <c r="O74">
        <f t="shared" si="15"/>
        <v>-16.736401673640163</v>
      </c>
      <c r="P74">
        <f t="shared" si="16"/>
        <v>76.923076923076849</v>
      </c>
      <c r="Q74" t="str">
        <f t="shared" si="13"/>
        <v>hold</v>
      </c>
      <c r="R74" s="14">
        <f t="shared" si="14"/>
        <v>-23.376623376623382</v>
      </c>
    </row>
    <row r="75" spans="1:18">
      <c r="A75" s="7">
        <v>80</v>
      </c>
      <c r="B75" s="7">
        <v>6.1761999999999997</v>
      </c>
      <c r="C75" s="7">
        <v>6.1798999999999999</v>
      </c>
      <c r="D75" s="7">
        <v>9.19</v>
      </c>
      <c r="E75" s="7">
        <v>7.42</v>
      </c>
      <c r="F75" s="7">
        <v>-1.77</v>
      </c>
      <c r="G75" s="7">
        <v>8.3000000000000007</v>
      </c>
      <c r="H75" s="7">
        <v>0.88</v>
      </c>
      <c r="I75" s="7">
        <v>4889</v>
      </c>
      <c r="J75">
        <f t="shared" si="7"/>
        <v>4.0770101925254751</v>
      </c>
      <c r="K75">
        <f t="shared" si="7"/>
        <v>-3.0065359477124236</v>
      </c>
      <c r="L75" s="14">
        <f t="shared" si="9"/>
        <v>49.152542372881364</v>
      </c>
      <c r="M75" s="14"/>
      <c r="N75" s="14"/>
      <c r="O75">
        <f t="shared" si="15"/>
        <v>-20.197044334975359</v>
      </c>
      <c r="P75">
        <f t="shared" si="16"/>
        <v>70.68965517241368</v>
      </c>
      <c r="Q75" t="str">
        <f t="shared" si="13"/>
        <v>hold</v>
      </c>
      <c r="R75" s="14">
        <f t="shared" si="14"/>
        <v>49.152542372881364</v>
      </c>
    </row>
    <row r="76" spans="1:18">
      <c r="A76" s="7">
        <v>83</v>
      </c>
      <c r="B76" s="7">
        <v>6.16</v>
      </c>
      <c r="C76" s="7">
        <v>6.16</v>
      </c>
      <c r="D76" s="7">
        <v>8.83</v>
      </c>
      <c r="E76" s="7">
        <v>7.77</v>
      </c>
      <c r="F76" s="7">
        <v>-1.06</v>
      </c>
      <c r="G76" s="7">
        <v>8.3000000000000007</v>
      </c>
      <c r="H76" s="7">
        <v>0.53</v>
      </c>
      <c r="I76" s="7">
        <v>2545</v>
      </c>
      <c r="J76">
        <f t="shared" si="7"/>
        <v>-3.9173014145810607</v>
      </c>
      <c r="K76">
        <f t="shared" si="7"/>
        <v>4.7169811320754675</v>
      </c>
      <c r="L76" s="14">
        <f t="shared" si="9"/>
        <v>-39.772727272727273</v>
      </c>
      <c r="M76" s="14"/>
      <c r="N76" s="14"/>
      <c r="O76">
        <f t="shared" si="15"/>
        <v>-18.41004184100418</v>
      </c>
      <c r="P76">
        <f t="shared" si="16"/>
        <v>75.862068965517111</v>
      </c>
      <c r="Q76" t="str">
        <f t="shared" si="13"/>
        <v>hold</v>
      </c>
      <c r="R76" s="14">
        <f t="shared" si="14"/>
        <v>-39.772727272727273</v>
      </c>
    </row>
    <row r="77" spans="1:18">
      <c r="A77" s="7">
        <v>84</v>
      </c>
      <c r="B77" s="7">
        <v>6.1558999999999999</v>
      </c>
      <c r="C77" s="7">
        <v>6.1501999999999999</v>
      </c>
      <c r="D77" s="7">
        <v>8.66</v>
      </c>
      <c r="E77" s="7">
        <v>7.76</v>
      </c>
      <c r="F77" s="7">
        <v>-0.9</v>
      </c>
      <c r="G77" s="7">
        <v>8.2100000000000009</v>
      </c>
      <c r="H77" s="7">
        <v>0.45</v>
      </c>
      <c r="I77" s="7">
        <v>4431</v>
      </c>
      <c r="J77">
        <f t="shared" si="7"/>
        <v>-1.925254813137032</v>
      </c>
      <c r="K77">
        <f t="shared" si="7"/>
        <v>-0.12870012870012595</v>
      </c>
      <c r="L77" s="14">
        <f t="shared" si="9"/>
        <v>-15.094339622641511</v>
      </c>
      <c r="M77" s="14"/>
      <c r="N77" s="14"/>
      <c r="O77">
        <f t="shared" si="15"/>
        <v>-17.578124999999996</v>
      </c>
      <c r="P77">
        <f t="shared" si="16"/>
        <v>91.836734693877347</v>
      </c>
      <c r="Q77" t="str">
        <f t="shared" si="13"/>
        <v>hold</v>
      </c>
      <c r="R77" s="14">
        <f t="shared" si="14"/>
        <v>-15.094339622641511</v>
      </c>
    </row>
    <row r="78" spans="1:18">
      <c r="A78" s="7">
        <v>85</v>
      </c>
      <c r="B78" s="7">
        <v>6.15</v>
      </c>
      <c r="C78" s="7">
        <v>6.15</v>
      </c>
      <c r="D78" s="7">
        <v>8.66</v>
      </c>
      <c r="E78" s="7">
        <v>7.76</v>
      </c>
      <c r="F78" s="7">
        <v>-0.89</v>
      </c>
      <c r="G78" s="7">
        <v>8.2100000000000009</v>
      </c>
      <c r="H78" s="7">
        <v>0.45</v>
      </c>
      <c r="I78" s="7">
        <v>1250</v>
      </c>
      <c r="J78">
        <f t="shared" si="7"/>
        <v>0</v>
      </c>
      <c r="K78">
        <f t="shared" si="7"/>
        <v>0</v>
      </c>
      <c r="L78" s="14">
        <f t="shared" si="9"/>
        <v>0</v>
      </c>
      <c r="M78" s="14"/>
      <c r="N78" s="14"/>
      <c r="O78">
        <f t="shared" si="15"/>
        <v>-17.968749999999996</v>
      </c>
      <c r="P78">
        <f t="shared" si="16"/>
        <v>93.87755102040795</v>
      </c>
      <c r="Q78" t="str">
        <f t="shared" si="13"/>
        <v>hold</v>
      </c>
      <c r="R78" s="14">
        <f t="shared" si="14"/>
        <v>0</v>
      </c>
    </row>
    <row r="79" spans="1:18">
      <c r="A79" s="7">
        <v>88</v>
      </c>
      <c r="B79" s="7">
        <v>6.14</v>
      </c>
      <c r="C79" s="7">
        <v>6.14</v>
      </c>
      <c r="D79" s="7">
        <v>8.48</v>
      </c>
      <c r="E79" s="7">
        <v>7.94</v>
      </c>
      <c r="F79" s="7">
        <v>-0.54</v>
      </c>
      <c r="G79" s="7">
        <v>8.2100000000000009</v>
      </c>
      <c r="H79" s="7">
        <v>0.27</v>
      </c>
      <c r="I79" s="7">
        <v>200</v>
      </c>
      <c r="J79">
        <f t="shared" si="7"/>
        <v>-2.0785219399538075</v>
      </c>
      <c r="K79">
        <f t="shared" si="7"/>
        <v>2.3195876288659871</v>
      </c>
      <c r="L79" s="14">
        <f t="shared" si="9"/>
        <v>-40</v>
      </c>
      <c r="M79" s="14"/>
      <c r="N79" s="14"/>
      <c r="O79">
        <f t="shared" si="15"/>
        <v>-17.883211678832115</v>
      </c>
      <c r="P79">
        <f t="shared" si="16"/>
        <v>99.999999999999773</v>
      </c>
      <c r="Q79" t="str">
        <f t="shared" si="13"/>
        <v>hold</v>
      </c>
      <c r="R79" s="14">
        <f t="shared" si="14"/>
        <v>-40</v>
      </c>
    </row>
    <row r="80" spans="1:18">
      <c r="A80" s="7">
        <v>90</v>
      </c>
      <c r="B80" s="7">
        <v>6.1260000000000003</v>
      </c>
      <c r="C80" s="7">
        <v>6.12</v>
      </c>
      <c r="D80" s="7">
        <v>8.1300000000000008</v>
      </c>
      <c r="E80" s="7">
        <v>8.1</v>
      </c>
      <c r="F80" s="7">
        <v>-0.03</v>
      </c>
      <c r="G80" s="7">
        <v>8.11</v>
      </c>
      <c r="H80" s="7">
        <v>0.02</v>
      </c>
      <c r="I80" s="7">
        <v>651</v>
      </c>
      <c r="J80">
        <f t="shared" si="7"/>
        <v>-4.1273584905660332</v>
      </c>
      <c r="K80">
        <f t="shared" si="7"/>
        <v>2.0151133501259353</v>
      </c>
      <c r="L80" s="14">
        <f t="shared" si="9"/>
        <v>-92.592592592592581</v>
      </c>
      <c r="M80" s="14"/>
      <c r="N80" s="14"/>
      <c r="O80">
        <f t="shared" si="15"/>
        <v>-16.50485436893204</v>
      </c>
      <c r="P80">
        <f t="shared" si="16"/>
        <v>130.76923076923089</v>
      </c>
      <c r="Q80" t="str">
        <f t="shared" si="13"/>
        <v>hold</v>
      </c>
      <c r="R80" s="14">
        <f t="shared" si="14"/>
        <v>-92.592592592592581</v>
      </c>
    </row>
    <row r="81" spans="1:19">
      <c r="A81" s="7">
        <v>91</v>
      </c>
      <c r="B81" s="7">
        <v>6.1200999999999999</v>
      </c>
      <c r="C81" s="7">
        <v>6.1200999999999999</v>
      </c>
      <c r="D81" s="7">
        <v>8.1300000000000008</v>
      </c>
      <c r="E81" s="7">
        <v>8.1</v>
      </c>
      <c r="F81" s="7">
        <v>-0.03</v>
      </c>
      <c r="G81" s="7">
        <v>8.11</v>
      </c>
      <c r="H81" s="7">
        <v>0.02</v>
      </c>
      <c r="I81" s="7">
        <v>1233</v>
      </c>
      <c r="J81">
        <f t="shared" si="7"/>
        <v>0</v>
      </c>
      <c r="K81">
        <f t="shared" si="7"/>
        <v>0</v>
      </c>
      <c r="L81" s="14">
        <f t="shared" si="9"/>
        <v>0</v>
      </c>
      <c r="M81" s="14"/>
      <c r="N81" s="14"/>
      <c r="O81">
        <f t="shared" si="15"/>
        <v>-16.828478964401295</v>
      </c>
      <c r="P81">
        <f t="shared" si="16"/>
        <v>133.33333333333346</v>
      </c>
      <c r="Q81" t="str">
        <f t="shared" si="13"/>
        <v>hold</v>
      </c>
      <c r="R81" s="14">
        <f t="shared" si="14"/>
        <v>0</v>
      </c>
    </row>
    <row r="82" spans="1:19">
      <c r="A82" s="7">
        <v>93</v>
      </c>
      <c r="B82" s="7">
        <v>6.13</v>
      </c>
      <c r="C82" s="7">
        <v>6.13</v>
      </c>
      <c r="D82" s="7">
        <v>8.3000000000000007</v>
      </c>
      <c r="E82" s="7">
        <v>7.92</v>
      </c>
      <c r="F82" s="7">
        <v>-0.38</v>
      </c>
      <c r="G82" s="7">
        <v>8.11</v>
      </c>
      <c r="H82" s="7">
        <v>0.19</v>
      </c>
      <c r="I82" s="7">
        <v>1475</v>
      </c>
      <c r="J82">
        <f t="shared" si="7"/>
        <v>2.0910209102091013</v>
      </c>
      <c r="K82">
        <f t="shared" si="7"/>
        <v>-2.2222222222222188</v>
      </c>
      <c r="L82" s="14">
        <f t="shared" si="9"/>
        <v>850</v>
      </c>
      <c r="M82" s="14"/>
      <c r="N82" s="14"/>
      <c r="O82">
        <f t="shared" si="15"/>
        <v>-18.493150684931507</v>
      </c>
      <c r="P82">
        <f t="shared" si="16"/>
        <v>138.46153846153857</v>
      </c>
      <c r="Q82" t="str">
        <f t="shared" si="13"/>
        <v>hold</v>
      </c>
      <c r="R82" s="14">
        <f t="shared" si="14"/>
        <v>850</v>
      </c>
    </row>
    <row r="83" spans="1:19">
      <c r="A83" s="7">
        <v>95</v>
      </c>
      <c r="B83" s="7">
        <v>6.1315</v>
      </c>
      <c r="C83" s="7">
        <v>6.15</v>
      </c>
      <c r="D83" s="7">
        <v>8.66</v>
      </c>
      <c r="E83" s="7">
        <v>8.17</v>
      </c>
      <c r="F83" s="7">
        <v>-0.49</v>
      </c>
      <c r="G83" s="7">
        <v>8.41</v>
      </c>
      <c r="H83" s="7">
        <v>0.24</v>
      </c>
      <c r="I83" s="7">
        <v>2330</v>
      </c>
      <c r="J83">
        <f t="shared" si="7"/>
        <v>4.3373493975903541</v>
      </c>
      <c r="K83">
        <f t="shared" si="7"/>
        <v>3.1565656565656566</v>
      </c>
      <c r="L83" s="14">
        <f t="shared" si="9"/>
        <v>26.315789473684205</v>
      </c>
      <c r="M83" s="14"/>
      <c r="N83" s="14"/>
      <c r="O83">
        <f t="shared" si="15"/>
        <v>-21.874999999999996</v>
      </c>
      <c r="P83">
        <f t="shared" si="16"/>
        <v>81.159420289855021</v>
      </c>
      <c r="Q83" t="str">
        <f t="shared" si="13"/>
        <v>hold</v>
      </c>
      <c r="R83" s="14">
        <f t="shared" si="14"/>
        <v>26.315789473684205</v>
      </c>
    </row>
    <row r="84" spans="1:19">
      <c r="A84" s="7">
        <v>96</v>
      </c>
      <c r="B84" s="7">
        <v>6.1483999999999996</v>
      </c>
      <c r="C84" s="7">
        <v>6.1483999999999996</v>
      </c>
      <c r="D84" s="7">
        <v>8.6300000000000008</v>
      </c>
      <c r="E84" s="7">
        <v>8.1999999999999993</v>
      </c>
      <c r="F84" s="7">
        <v>-0.43</v>
      </c>
      <c r="G84" s="7">
        <v>8.41</v>
      </c>
      <c r="H84" s="7">
        <v>0.22</v>
      </c>
      <c r="I84" s="7">
        <v>200</v>
      </c>
      <c r="J84">
        <f t="shared" ref="J84:K147" si="17">(D84-D83)/D83*100</f>
        <v>-0.34642032332562772</v>
      </c>
      <c r="K84">
        <f t="shared" si="17"/>
        <v>0.36719706242349276</v>
      </c>
      <c r="L84" s="14">
        <f t="shared" si="9"/>
        <v>-8.3333333333333304</v>
      </c>
      <c r="M84" s="14"/>
      <c r="N84" s="14"/>
      <c r="O84">
        <f t="shared" si="15"/>
        <v>-22.007722007722009</v>
      </c>
      <c r="P84">
        <f t="shared" si="16"/>
        <v>82.608695652173864</v>
      </c>
      <c r="Q84" t="str">
        <f t="shared" si="13"/>
        <v>hold</v>
      </c>
      <c r="R84" s="14">
        <f t="shared" si="14"/>
        <v>-8.3333333333333304</v>
      </c>
    </row>
    <row r="85" spans="1:19">
      <c r="A85" s="7">
        <v>97</v>
      </c>
      <c r="B85" s="7">
        <v>6.15</v>
      </c>
      <c r="C85" s="7">
        <v>6.15</v>
      </c>
      <c r="D85" s="7">
        <v>8.66</v>
      </c>
      <c r="E85" s="7">
        <v>8.17</v>
      </c>
      <c r="F85" s="7">
        <v>-0.49</v>
      </c>
      <c r="G85" s="7">
        <v>8.41</v>
      </c>
      <c r="H85" s="7">
        <v>0.24</v>
      </c>
      <c r="I85" s="7">
        <v>2140</v>
      </c>
      <c r="J85">
        <f t="shared" si="17"/>
        <v>0.34762456546928572</v>
      </c>
      <c r="K85">
        <f t="shared" si="17"/>
        <v>-0.36585365853657759</v>
      </c>
      <c r="L85" s="14">
        <f t="shared" si="9"/>
        <v>9.0909090909090864</v>
      </c>
      <c r="M85" s="14"/>
      <c r="N85" s="14"/>
      <c r="O85">
        <f t="shared" si="15"/>
        <v>-22.656249999999996</v>
      </c>
      <c r="P85">
        <f t="shared" si="16"/>
        <v>84.057971014492708</v>
      </c>
      <c r="Q85" t="str">
        <f t="shared" si="13"/>
        <v>hold</v>
      </c>
      <c r="R85" s="14">
        <f t="shared" si="14"/>
        <v>9.0909090909090864</v>
      </c>
    </row>
    <row r="86" spans="1:19">
      <c r="A86" s="7">
        <v>98</v>
      </c>
      <c r="B86" s="7">
        <v>6.1501000000000001</v>
      </c>
      <c r="C86" s="7">
        <v>6.1798999999999999</v>
      </c>
      <c r="D86" s="7">
        <v>9.19</v>
      </c>
      <c r="E86" s="7">
        <v>8.61</v>
      </c>
      <c r="F86" s="7">
        <v>-0.56999999999999995</v>
      </c>
      <c r="G86" s="7">
        <v>8.9</v>
      </c>
      <c r="H86" s="7">
        <v>0.28999999999999998</v>
      </c>
      <c r="I86" s="7">
        <v>1500</v>
      </c>
      <c r="J86">
        <f t="shared" si="17"/>
        <v>6.1200923787528794</v>
      </c>
      <c r="K86">
        <f t="shared" si="17"/>
        <v>5.3855569155446696</v>
      </c>
      <c r="L86" s="14">
        <f t="shared" si="9"/>
        <v>20.833333333333329</v>
      </c>
      <c r="M86" s="14"/>
      <c r="N86" s="14"/>
      <c r="O86">
        <f t="shared" si="15"/>
        <v>-29.064039408866979</v>
      </c>
      <c r="P86">
        <f t="shared" si="16"/>
        <v>49.999999999999972</v>
      </c>
      <c r="Q86" t="str">
        <f t="shared" si="13"/>
        <v>hold</v>
      </c>
      <c r="R86" s="14">
        <f t="shared" si="14"/>
        <v>20.833333333333329</v>
      </c>
    </row>
    <row r="87" spans="1:19">
      <c r="A87" s="7">
        <v>99</v>
      </c>
      <c r="B87" s="7">
        <v>6.1593</v>
      </c>
      <c r="C87" s="7">
        <v>6.1593</v>
      </c>
      <c r="D87" s="7">
        <v>8.82</v>
      </c>
      <c r="E87" s="7">
        <v>8.98</v>
      </c>
      <c r="F87" s="7">
        <v>0.15</v>
      </c>
      <c r="G87" s="7">
        <v>8.9</v>
      </c>
      <c r="H87" s="7">
        <v>-0.08</v>
      </c>
      <c r="I87" s="7">
        <v>100</v>
      </c>
      <c r="J87">
        <f t="shared" si="17"/>
        <v>-4.0261153427638652</v>
      </c>
      <c r="K87">
        <f t="shared" si="17"/>
        <v>4.2973286875726018</v>
      </c>
      <c r="L87" s="14">
        <f t="shared" si="9"/>
        <v>-127.58620689655173</v>
      </c>
      <c r="M87" s="14"/>
      <c r="N87" s="14"/>
      <c r="O87">
        <f t="shared" si="15"/>
        <v>-24.999999999999996</v>
      </c>
      <c r="P87">
        <f t="shared" si="16"/>
        <v>50.847457627118615</v>
      </c>
      <c r="Q87" t="str">
        <f t="shared" si="13"/>
        <v>hold</v>
      </c>
      <c r="R87" s="14">
        <f t="shared" si="14"/>
        <v>-127.58620689655173</v>
      </c>
    </row>
    <row r="88" spans="1:19">
      <c r="A88" s="7">
        <v>101</v>
      </c>
      <c r="B88" s="7">
        <v>6.1600999999999999</v>
      </c>
      <c r="C88" s="7">
        <v>6.1726000000000001</v>
      </c>
      <c r="D88" s="7">
        <v>9.06</v>
      </c>
      <c r="E88" s="7">
        <v>9.15</v>
      </c>
      <c r="F88" s="7">
        <v>0.09</v>
      </c>
      <c r="G88" s="7">
        <v>9.1</v>
      </c>
      <c r="H88" s="7">
        <v>-0.04</v>
      </c>
      <c r="I88" s="7">
        <v>1675</v>
      </c>
      <c r="J88">
        <f t="shared" si="17"/>
        <v>2.7210884353741518</v>
      </c>
      <c r="K88">
        <f t="shared" si="17"/>
        <v>1.8930957683741638</v>
      </c>
      <c r="L88" s="14">
        <f t="shared" si="9"/>
        <v>-50</v>
      </c>
      <c r="M88" s="14"/>
      <c r="N88" s="14"/>
      <c r="O88">
        <f t="shared" si="15"/>
        <v>-28.703703703703702</v>
      </c>
      <c r="P88">
        <f t="shared" si="16"/>
        <v>44.927536231884062</v>
      </c>
      <c r="Q88" t="str">
        <f t="shared" si="13"/>
        <v>hold</v>
      </c>
      <c r="R88" s="14">
        <f t="shared" si="14"/>
        <v>-50</v>
      </c>
    </row>
    <row r="89" spans="1:19">
      <c r="A89" s="7">
        <v>102</v>
      </c>
      <c r="B89" s="7">
        <v>6.18</v>
      </c>
      <c r="C89" s="7">
        <v>6.19</v>
      </c>
      <c r="D89" s="7">
        <v>9.36</v>
      </c>
      <c r="E89" s="7">
        <v>9.16</v>
      </c>
      <c r="F89" s="7">
        <v>-0.2</v>
      </c>
      <c r="G89" s="7">
        <v>9.26</v>
      </c>
      <c r="H89" s="7">
        <v>0.1</v>
      </c>
      <c r="I89" s="7">
        <v>8808</v>
      </c>
      <c r="J89">
        <f t="shared" si="17"/>
        <v>3.311258278145683</v>
      </c>
      <c r="K89">
        <f t="shared" si="17"/>
        <v>0.10928961748633645</v>
      </c>
      <c r="L89" s="14">
        <f t="shared" si="9"/>
        <v>-350.00000000000006</v>
      </c>
      <c r="M89" s="14"/>
      <c r="N89" s="14"/>
      <c r="O89">
        <f t="shared" si="15"/>
        <v>-33.870967741935459</v>
      </c>
      <c r="P89">
        <f t="shared" si="16"/>
        <v>40.909090909090907</v>
      </c>
      <c r="Q89" t="str">
        <f t="shared" si="13"/>
        <v>hold</v>
      </c>
      <c r="R89" s="14">
        <f t="shared" si="14"/>
        <v>-350.00000000000006</v>
      </c>
    </row>
    <row r="90" spans="1:19">
      <c r="A90" s="7">
        <v>103</v>
      </c>
      <c r="B90" s="7">
        <v>6.19</v>
      </c>
      <c r="C90" s="7">
        <v>6.22</v>
      </c>
      <c r="D90" s="7">
        <v>9.89</v>
      </c>
      <c r="E90" s="7">
        <v>9.6</v>
      </c>
      <c r="F90" s="7">
        <v>-0.28999999999999998</v>
      </c>
      <c r="G90" s="7">
        <v>9.75</v>
      </c>
      <c r="H90" s="7">
        <v>0.15</v>
      </c>
      <c r="I90" s="7">
        <v>2073</v>
      </c>
      <c r="J90">
        <f t="shared" si="17"/>
        <v>5.6623931623931751</v>
      </c>
      <c r="K90">
        <f t="shared" si="17"/>
        <v>4.8034934497816542</v>
      </c>
      <c r="L90" s="14">
        <f t="shared" si="9"/>
        <v>49.999999999999986</v>
      </c>
      <c r="M90" s="14"/>
      <c r="N90" s="14"/>
      <c r="O90">
        <f t="shared" si="15"/>
        <v>-48.120300751879697</v>
      </c>
      <c r="P90">
        <f t="shared" si="16"/>
        <v>31.52709359605911</v>
      </c>
      <c r="Q90" t="str">
        <f t="shared" si="13"/>
        <v>hold</v>
      </c>
      <c r="R90" s="14">
        <f t="shared" si="14"/>
        <v>49.999999999999986</v>
      </c>
      <c r="S90">
        <f t="shared" ref="S90:S103" si="18">(R90-R89)/R89*100</f>
        <v>-114.28571428571428</v>
      </c>
    </row>
    <row r="91" spans="1:19">
      <c r="A91" s="7">
        <v>106</v>
      </c>
      <c r="B91" s="7">
        <v>6.2111000000000001</v>
      </c>
      <c r="C91" s="7">
        <v>6.23</v>
      </c>
      <c r="D91" s="7">
        <v>10.07</v>
      </c>
      <c r="E91" s="7">
        <v>10.029999999999999</v>
      </c>
      <c r="F91" s="7">
        <v>-0.04</v>
      </c>
      <c r="G91" s="7">
        <v>10.050000000000001</v>
      </c>
      <c r="H91" s="7">
        <v>0.02</v>
      </c>
      <c r="I91" s="7">
        <v>2400</v>
      </c>
      <c r="J91">
        <f t="shared" si="17"/>
        <v>1.8200202224469129</v>
      </c>
      <c r="K91">
        <f t="shared" si="17"/>
        <v>4.4791666666666643</v>
      </c>
      <c r="L91" s="14">
        <f t="shared" si="9"/>
        <v>-86.666666666666671</v>
      </c>
      <c r="M91" s="14"/>
      <c r="N91" s="14"/>
      <c r="O91">
        <f t="shared" si="15"/>
        <v>-58.260869565217376</v>
      </c>
      <c r="P91">
        <f t="shared" si="16"/>
        <v>28.75536480686694</v>
      </c>
      <c r="Q91" t="str">
        <f t="shared" si="13"/>
        <v>hold</v>
      </c>
      <c r="R91" s="14">
        <f t="shared" si="14"/>
        <v>-86.666666666666671</v>
      </c>
      <c r="S91">
        <f t="shared" si="18"/>
        <v>-273.33333333333337</v>
      </c>
    </row>
    <row r="92" spans="1:19">
      <c r="A92" s="7">
        <v>107</v>
      </c>
      <c r="B92" s="7">
        <v>6.23</v>
      </c>
      <c r="C92" s="7">
        <v>6.23</v>
      </c>
      <c r="D92" s="7">
        <v>10.07</v>
      </c>
      <c r="E92" s="7">
        <v>10.029999999999999</v>
      </c>
      <c r="F92" s="7">
        <v>-0.04</v>
      </c>
      <c r="G92" s="7">
        <v>10.050000000000001</v>
      </c>
      <c r="H92" s="7">
        <v>0.02</v>
      </c>
      <c r="I92" s="7">
        <v>550</v>
      </c>
      <c r="J92">
        <f t="shared" si="17"/>
        <v>0</v>
      </c>
      <c r="K92">
        <f t="shared" si="17"/>
        <v>0</v>
      </c>
      <c r="L92" s="14">
        <f t="shared" si="9"/>
        <v>0</v>
      </c>
      <c r="M92" s="14"/>
      <c r="N92" s="14"/>
      <c r="O92">
        <f t="shared" si="15"/>
        <v>-59.130434782608674</v>
      </c>
      <c r="P92">
        <f t="shared" si="16"/>
        <v>29.184549356223165</v>
      </c>
      <c r="Q92" t="str">
        <f t="shared" si="13"/>
        <v>hold</v>
      </c>
      <c r="R92" s="14">
        <f t="shared" si="14"/>
        <v>0</v>
      </c>
      <c r="S92">
        <f t="shared" si="18"/>
        <v>-100</v>
      </c>
    </row>
    <row r="93" spans="1:19">
      <c r="A93" s="7">
        <v>109</v>
      </c>
      <c r="B93" s="7">
        <v>6.24</v>
      </c>
      <c r="C93" s="7">
        <v>6.24</v>
      </c>
      <c r="D93" s="7">
        <v>10.25</v>
      </c>
      <c r="E93" s="7">
        <v>9.86</v>
      </c>
      <c r="F93" s="7">
        <v>-0.39</v>
      </c>
      <c r="G93" s="7">
        <v>10.050000000000001</v>
      </c>
      <c r="H93" s="7">
        <v>0.2</v>
      </c>
      <c r="I93" s="7">
        <v>300</v>
      </c>
      <c r="J93">
        <f t="shared" si="17"/>
        <v>1.7874875868917548</v>
      </c>
      <c r="K93">
        <f t="shared" si="17"/>
        <v>-1.6949152542372874</v>
      </c>
      <c r="L93" s="14">
        <f t="shared" si="9"/>
        <v>900</v>
      </c>
      <c r="M93" s="14"/>
      <c r="N93" s="14"/>
      <c r="O93">
        <f t="shared" si="15"/>
        <v>-72.164948453608204</v>
      </c>
      <c r="P93">
        <f t="shared" si="16"/>
        <v>30.042918454935609</v>
      </c>
      <c r="Q93" t="str">
        <f t="shared" si="13"/>
        <v>hold</v>
      </c>
      <c r="R93" s="14">
        <f t="shared" si="14"/>
        <v>900</v>
      </c>
      <c r="S93" t="e">
        <f t="shared" si="18"/>
        <v>#DIV/0!</v>
      </c>
    </row>
    <row r="94" spans="1:19">
      <c r="A94" s="7">
        <v>110</v>
      </c>
      <c r="B94" s="7">
        <v>6.25</v>
      </c>
      <c r="C94" s="7">
        <v>6.25</v>
      </c>
      <c r="D94" s="7">
        <v>10.42</v>
      </c>
      <c r="E94" s="7">
        <v>9.68</v>
      </c>
      <c r="F94" s="7">
        <v>-0.74</v>
      </c>
      <c r="G94" s="7">
        <v>10.050000000000001</v>
      </c>
      <c r="H94" s="7">
        <v>0.37</v>
      </c>
      <c r="I94" s="7">
        <v>1650</v>
      </c>
      <c r="J94">
        <f t="shared" si="17"/>
        <v>1.6585365853658531</v>
      </c>
      <c r="K94">
        <f t="shared" si="17"/>
        <v>-1.8255578093306259</v>
      </c>
      <c r="L94" s="14">
        <f t="shared" si="9"/>
        <v>84.999999999999986</v>
      </c>
      <c r="M94" s="14"/>
      <c r="N94" s="14"/>
      <c r="O94">
        <f t="shared" si="15"/>
        <v>-88.749999999999915</v>
      </c>
      <c r="P94">
        <f t="shared" si="16"/>
        <v>30.472103004291831</v>
      </c>
      <c r="Q94" t="str">
        <f t="shared" si="13"/>
        <v>hold</v>
      </c>
      <c r="R94" s="14">
        <f t="shared" si="14"/>
        <v>84.999999999999986</v>
      </c>
      <c r="S94">
        <f t="shared" si="18"/>
        <v>-90.555555555555557</v>
      </c>
    </row>
    <row r="95" spans="1:19">
      <c r="A95" s="7">
        <v>111</v>
      </c>
      <c r="B95" s="7">
        <v>6.2499000000000002</v>
      </c>
      <c r="C95" s="7">
        <v>6.28</v>
      </c>
      <c r="D95" s="7">
        <v>10.95</v>
      </c>
      <c r="E95" s="7">
        <v>10.11</v>
      </c>
      <c r="F95" s="7">
        <v>-0.84</v>
      </c>
      <c r="G95" s="7">
        <v>10.53</v>
      </c>
      <c r="H95" s="7">
        <v>0.42</v>
      </c>
      <c r="I95" s="7">
        <v>14808</v>
      </c>
      <c r="J95">
        <f t="shared" si="17"/>
        <v>5.0863723608445239</v>
      </c>
      <c r="K95">
        <f t="shared" si="17"/>
        <v>4.4421487603305758</v>
      </c>
      <c r="L95" s="14">
        <f t="shared" si="9"/>
        <v>13.513513513513512</v>
      </c>
      <c r="M95" s="14"/>
      <c r="N95" s="14"/>
      <c r="O95">
        <f t="shared" si="15"/>
        <v>-266.66666666666532</v>
      </c>
      <c r="P95">
        <f t="shared" si="16"/>
        <v>25.622775800711747</v>
      </c>
      <c r="Q95" t="str">
        <f t="shared" si="13"/>
        <v>hold</v>
      </c>
      <c r="R95" s="14">
        <f t="shared" si="14"/>
        <v>13.513513513513512</v>
      </c>
      <c r="S95">
        <f t="shared" si="18"/>
        <v>-84.101748807631154</v>
      </c>
    </row>
    <row r="96" spans="1:19">
      <c r="A96" s="7">
        <v>112</v>
      </c>
      <c r="B96" s="7">
        <v>6.25</v>
      </c>
      <c r="C96" s="7">
        <v>6.27</v>
      </c>
      <c r="D96" s="7">
        <v>10.78</v>
      </c>
      <c r="E96" s="7">
        <v>10.93</v>
      </c>
      <c r="F96" s="7">
        <v>0.15</v>
      </c>
      <c r="G96" s="7">
        <v>10.85</v>
      </c>
      <c r="H96" s="7">
        <v>-0.08</v>
      </c>
      <c r="I96" s="7">
        <v>1950</v>
      </c>
      <c r="J96">
        <f t="shared" si="17"/>
        <v>-1.5525114155251136</v>
      </c>
      <c r="K96">
        <f t="shared" si="17"/>
        <v>8.1107814045499538</v>
      </c>
      <c r="L96" s="14">
        <f t="shared" ref="L96:L111" si="19">(H96-H95)/H95*100</f>
        <v>-119.04761904761905</v>
      </c>
      <c r="M96" s="14"/>
      <c r="N96" s="14"/>
      <c r="O96">
        <f t="shared" si="15"/>
        <v>-165.90909090909042</v>
      </c>
      <c r="P96">
        <f t="shared" si="16"/>
        <v>23.32268370607029</v>
      </c>
      <c r="Q96" t="str">
        <f t="shared" si="13"/>
        <v>hold</v>
      </c>
      <c r="R96" s="14">
        <f t="shared" si="14"/>
        <v>-119.04761904761905</v>
      </c>
      <c r="S96">
        <f t="shared" si="18"/>
        <v>-980.95238095238096</v>
      </c>
    </row>
    <row r="97" spans="1:19">
      <c r="A97" s="7">
        <v>113</v>
      </c>
      <c r="B97" s="7">
        <v>6.25</v>
      </c>
      <c r="C97" s="7">
        <v>6.25</v>
      </c>
      <c r="D97" s="7">
        <v>10.42</v>
      </c>
      <c r="E97" s="7">
        <v>11.28</v>
      </c>
      <c r="F97" s="7">
        <v>0.86</v>
      </c>
      <c r="G97" s="7">
        <v>10.85</v>
      </c>
      <c r="H97" s="7">
        <v>-0.43</v>
      </c>
      <c r="I97" s="7">
        <v>900</v>
      </c>
      <c r="J97">
        <f t="shared" si="17"/>
        <v>-3.3395176252319061</v>
      </c>
      <c r="K97">
        <f t="shared" si="17"/>
        <v>3.2021957913998138</v>
      </c>
      <c r="L97" s="14">
        <f t="shared" si="19"/>
        <v>437.5</v>
      </c>
      <c r="M97" s="14"/>
      <c r="N97" s="14"/>
      <c r="O97">
        <f t="shared" si="15"/>
        <v>-92.499999999999915</v>
      </c>
      <c r="P97">
        <f t="shared" si="16"/>
        <v>23.642172523961662</v>
      </c>
      <c r="Q97" t="str">
        <f t="shared" si="13"/>
        <v>hold</v>
      </c>
      <c r="R97" s="14">
        <f t="shared" si="14"/>
        <v>437.5</v>
      </c>
      <c r="S97">
        <f t="shared" si="18"/>
        <v>-467.5</v>
      </c>
    </row>
    <row r="98" spans="1:19">
      <c r="A98" s="7">
        <v>114</v>
      </c>
      <c r="B98" s="7">
        <v>6.25</v>
      </c>
      <c r="C98" s="7">
        <v>6.23</v>
      </c>
      <c r="D98" s="7">
        <v>10.07</v>
      </c>
      <c r="E98" s="7">
        <v>11</v>
      </c>
      <c r="F98" s="7">
        <v>0.93</v>
      </c>
      <c r="G98" s="7">
        <v>10.53</v>
      </c>
      <c r="H98" s="7">
        <v>-0.46</v>
      </c>
      <c r="I98" s="7">
        <v>7921</v>
      </c>
      <c r="J98">
        <f t="shared" si="17"/>
        <v>-3.3589251439539316</v>
      </c>
      <c r="K98">
        <f t="shared" si="17"/>
        <v>-2.4822695035460938</v>
      </c>
      <c r="L98" s="14">
        <f t="shared" si="19"/>
        <v>6.9767441860465187</v>
      </c>
      <c r="M98" s="14"/>
      <c r="N98" s="14"/>
      <c r="O98">
        <f t="shared" si="15"/>
        <v>-65.2173913043478</v>
      </c>
      <c r="P98">
        <f t="shared" si="16"/>
        <v>26.690391459074736</v>
      </c>
      <c r="Q98" t="str">
        <f t="shared" si="13"/>
        <v>hold</v>
      </c>
      <c r="R98" s="14">
        <f t="shared" si="14"/>
        <v>6.9767441860465187</v>
      </c>
      <c r="S98">
        <f t="shared" si="18"/>
        <v>-98.405315614617933</v>
      </c>
    </row>
    <row r="99" spans="1:19">
      <c r="A99" s="7">
        <v>115</v>
      </c>
      <c r="B99" s="7">
        <v>6.19</v>
      </c>
      <c r="C99" s="7">
        <v>6.19</v>
      </c>
      <c r="D99" s="7">
        <v>9.36</v>
      </c>
      <c r="E99" s="7">
        <v>11.7</v>
      </c>
      <c r="F99" s="7">
        <v>2.34</v>
      </c>
      <c r="G99" s="7">
        <v>10.53</v>
      </c>
      <c r="H99" s="7">
        <v>-1.17</v>
      </c>
      <c r="I99" s="7">
        <v>100</v>
      </c>
      <c r="J99">
        <f t="shared" si="17"/>
        <v>-7.0506454816286075</v>
      </c>
      <c r="K99">
        <f t="shared" si="17"/>
        <v>6.3636363636363571</v>
      </c>
      <c r="L99" s="14">
        <f t="shared" si="19"/>
        <v>154.3478260869565</v>
      </c>
      <c r="M99" s="14"/>
      <c r="N99" s="14"/>
      <c r="O99">
        <f t="shared" si="15"/>
        <v>-40.860215053763412</v>
      </c>
      <c r="P99">
        <f t="shared" si="16"/>
        <v>27.046263345195733</v>
      </c>
      <c r="Q99" t="str">
        <f t="shared" ref="Q99:Q111" si="20">IF(O99&gt;P99,"SELL","hold")</f>
        <v>hold</v>
      </c>
      <c r="R99" s="14">
        <f t="shared" si="14"/>
        <v>154.3478260869565</v>
      </c>
      <c r="S99">
        <f t="shared" si="18"/>
        <v>2112.3188405797077</v>
      </c>
    </row>
    <row r="100" spans="1:19">
      <c r="A100" s="7">
        <v>116</v>
      </c>
      <c r="B100" s="7">
        <v>6.2107000000000001</v>
      </c>
      <c r="C100" s="7">
        <v>6.1901000000000002</v>
      </c>
      <c r="D100" s="7">
        <v>9.3699999999999992</v>
      </c>
      <c r="E100" s="7">
        <v>11.04</v>
      </c>
      <c r="F100" s="7">
        <v>1.67</v>
      </c>
      <c r="G100" s="7">
        <v>10.199999999999999</v>
      </c>
      <c r="H100" s="7">
        <v>-0.84</v>
      </c>
      <c r="I100" s="7">
        <v>550</v>
      </c>
      <c r="J100">
        <f t="shared" si="17"/>
        <v>0.10683760683760457</v>
      </c>
      <c r="K100">
        <f t="shared" si="17"/>
        <v>-5.6410256410256423</v>
      </c>
      <c r="L100" s="14">
        <f t="shared" si="19"/>
        <v>-28.205128205128204</v>
      </c>
      <c r="M100" s="14"/>
      <c r="N100" s="14"/>
      <c r="O100">
        <f t="shared" si="15"/>
        <v>-41.621621621621593</v>
      </c>
      <c r="P100">
        <f t="shared" si="16"/>
        <v>31.048387096774199</v>
      </c>
      <c r="Q100" t="str">
        <f t="shared" si="20"/>
        <v>hold</v>
      </c>
      <c r="R100" s="14">
        <f t="shared" ref="R100:R107" si="21">(H100-H99)/H99*100</f>
        <v>-28.205128205128204</v>
      </c>
      <c r="S100">
        <f t="shared" si="18"/>
        <v>-118.2737450343084</v>
      </c>
    </row>
    <row r="101" spans="1:19">
      <c r="A101" s="7">
        <v>117</v>
      </c>
      <c r="B101" s="7">
        <v>6.19</v>
      </c>
      <c r="C101" s="7">
        <v>6.18</v>
      </c>
      <c r="D101" s="7">
        <v>9.19</v>
      </c>
      <c r="E101" s="7">
        <v>10.89</v>
      </c>
      <c r="F101" s="7">
        <v>1.71</v>
      </c>
      <c r="G101" s="7">
        <v>10.039999999999999</v>
      </c>
      <c r="H101" s="7">
        <v>-0.85</v>
      </c>
      <c r="I101" s="7">
        <v>2000</v>
      </c>
      <c r="J101">
        <f t="shared" si="17"/>
        <v>-1.9210245464247568</v>
      </c>
      <c r="K101">
        <f t="shared" si="17"/>
        <v>-1.3586956521739004</v>
      </c>
      <c r="L101" s="14">
        <f t="shared" si="19"/>
        <v>1.1904761904761916</v>
      </c>
      <c r="M101" s="14"/>
      <c r="N101" s="14"/>
      <c r="O101">
        <f t="shared" ref="O101:O111" si="22">(A101-39)/(D101-11.22)</f>
        <v>-38.423645320197025</v>
      </c>
      <c r="P101">
        <f t="shared" ref="P101:P111" si="23">(A101-39)/(G101-7.72)</f>
        <v>33.62068965517242</v>
      </c>
      <c r="Q101" t="str">
        <f t="shared" si="20"/>
        <v>hold</v>
      </c>
      <c r="R101" s="14">
        <f t="shared" si="21"/>
        <v>1.1904761904761916</v>
      </c>
      <c r="S101">
        <f t="shared" si="18"/>
        <v>-104.22077922077921</v>
      </c>
    </row>
    <row r="102" spans="1:19">
      <c r="A102" s="7">
        <v>118</v>
      </c>
      <c r="B102" s="7">
        <v>6.13</v>
      </c>
      <c r="C102" s="7">
        <v>6.1506999999999996</v>
      </c>
      <c r="D102" s="7">
        <v>8.67</v>
      </c>
      <c r="E102" s="7">
        <v>12.09</v>
      </c>
      <c r="F102" s="7">
        <v>3.42</v>
      </c>
      <c r="G102" s="7">
        <v>10.38</v>
      </c>
      <c r="H102" s="7">
        <v>-1.71</v>
      </c>
      <c r="I102" s="7">
        <v>700</v>
      </c>
      <c r="J102">
        <f t="shared" si="17"/>
        <v>-5.6583242655059802</v>
      </c>
      <c r="K102">
        <f t="shared" si="17"/>
        <v>11.019283746556468</v>
      </c>
      <c r="L102" s="14">
        <f t="shared" si="19"/>
        <v>101.17647058823529</v>
      </c>
      <c r="M102" s="14"/>
      <c r="N102" s="14"/>
      <c r="O102">
        <f t="shared" si="22"/>
        <v>-30.980392156862738</v>
      </c>
      <c r="P102">
        <f t="shared" si="23"/>
        <v>29.699248120300741</v>
      </c>
      <c r="Q102" t="str">
        <f t="shared" si="20"/>
        <v>hold</v>
      </c>
      <c r="R102" s="14">
        <f t="shared" si="21"/>
        <v>101.17647058823529</v>
      </c>
      <c r="S102">
        <f t="shared" si="18"/>
        <v>8398.8235294117567</v>
      </c>
    </row>
    <row r="103" spans="1:19">
      <c r="A103" s="7">
        <v>120</v>
      </c>
      <c r="B103" s="7">
        <v>6.16</v>
      </c>
      <c r="C103" s="7">
        <v>6.1501000000000001</v>
      </c>
      <c r="D103" s="7">
        <v>8.66</v>
      </c>
      <c r="E103" s="7">
        <v>11.78</v>
      </c>
      <c r="F103" s="7">
        <v>3.12</v>
      </c>
      <c r="G103" s="7">
        <v>10.220000000000001</v>
      </c>
      <c r="H103" s="7">
        <v>-1.56</v>
      </c>
      <c r="I103" s="7">
        <v>1847</v>
      </c>
      <c r="J103">
        <f t="shared" si="17"/>
        <v>-0.11534025374855578</v>
      </c>
      <c r="K103">
        <f t="shared" si="17"/>
        <v>-2.5641025641025683</v>
      </c>
      <c r="L103" s="14">
        <f t="shared" si="19"/>
        <v>-8.7719298245613988</v>
      </c>
      <c r="M103" s="14"/>
      <c r="N103" s="14"/>
      <c r="O103">
        <f t="shared" si="22"/>
        <v>-31.640624999999993</v>
      </c>
      <c r="P103">
        <f t="shared" si="23"/>
        <v>32.399999999999991</v>
      </c>
      <c r="Q103" t="str">
        <f t="shared" si="20"/>
        <v>hold</v>
      </c>
      <c r="R103" s="14">
        <f t="shared" si="21"/>
        <v>-8.7719298245613988</v>
      </c>
      <c r="S103">
        <f t="shared" si="18"/>
        <v>-108.66993064055488</v>
      </c>
    </row>
    <row r="104" spans="1:19">
      <c r="A104" s="7">
        <v>121</v>
      </c>
      <c r="B104" s="7">
        <v>6.17</v>
      </c>
      <c r="C104" s="7">
        <v>6.17</v>
      </c>
      <c r="D104" s="7">
        <v>9.01</v>
      </c>
      <c r="E104" s="7">
        <v>11.42</v>
      </c>
      <c r="F104" s="7">
        <v>2.41</v>
      </c>
      <c r="G104" s="7">
        <v>10.220000000000001</v>
      </c>
      <c r="H104" s="7">
        <v>-1.21</v>
      </c>
      <c r="I104" s="7">
        <v>100</v>
      </c>
      <c r="J104">
        <f t="shared" si="17"/>
        <v>4.0415704387990719</v>
      </c>
      <c r="K104">
        <f t="shared" si="17"/>
        <v>-3.0560271646859034</v>
      </c>
      <c r="L104" s="14">
        <f t="shared" si="19"/>
        <v>-22.435897435897438</v>
      </c>
      <c r="M104" s="14"/>
      <c r="N104" s="14"/>
      <c r="O104">
        <f t="shared" si="22"/>
        <v>-37.104072398190034</v>
      </c>
      <c r="P104">
        <f t="shared" si="23"/>
        <v>32.79999999999999</v>
      </c>
      <c r="Q104" t="str">
        <f t="shared" si="20"/>
        <v>hold</v>
      </c>
      <c r="R104" s="14">
        <f t="shared" si="21"/>
        <v>-22.435897435897438</v>
      </c>
    </row>
    <row r="105" spans="1:19">
      <c r="A105" s="7">
        <v>122</v>
      </c>
      <c r="B105" s="7">
        <v>6.17</v>
      </c>
      <c r="C105" s="7">
        <v>6.17</v>
      </c>
      <c r="D105" s="7">
        <v>9.01</v>
      </c>
      <c r="E105" s="7">
        <v>11.42</v>
      </c>
      <c r="F105" s="7">
        <v>2.41</v>
      </c>
      <c r="G105" s="7">
        <v>10.220000000000001</v>
      </c>
      <c r="H105" s="7">
        <v>-1.21</v>
      </c>
      <c r="I105" s="7">
        <v>100</v>
      </c>
      <c r="J105">
        <f t="shared" si="17"/>
        <v>0</v>
      </c>
      <c r="K105">
        <f t="shared" si="17"/>
        <v>0</v>
      </c>
      <c r="L105" s="14">
        <f t="shared" si="19"/>
        <v>0</v>
      </c>
      <c r="M105" s="14"/>
      <c r="N105" s="14"/>
      <c r="O105">
        <f t="shared" si="22"/>
        <v>-37.556561085972838</v>
      </c>
      <c r="P105">
        <f t="shared" si="23"/>
        <v>33.199999999999989</v>
      </c>
      <c r="Q105" t="str">
        <f t="shared" si="20"/>
        <v>hold</v>
      </c>
      <c r="R105" s="14">
        <f t="shared" si="21"/>
        <v>0</v>
      </c>
    </row>
    <row r="106" spans="1:19">
      <c r="A106" s="7">
        <v>124</v>
      </c>
      <c r="B106" s="7">
        <v>6.1696999999999997</v>
      </c>
      <c r="C106" s="7">
        <v>6.1696999999999997</v>
      </c>
      <c r="D106" s="7">
        <v>9.01</v>
      </c>
      <c r="E106" s="7">
        <v>11.43</v>
      </c>
      <c r="F106" s="7">
        <v>2.42</v>
      </c>
      <c r="G106" s="7">
        <v>10.220000000000001</v>
      </c>
      <c r="H106" s="7">
        <v>-1.21</v>
      </c>
      <c r="I106" s="7">
        <v>100</v>
      </c>
      <c r="J106">
        <f t="shared" si="17"/>
        <v>0</v>
      </c>
      <c r="K106">
        <f t="shared" si="17"/>
        <v>8.756567425568991E-2</v>
      </c>
      <c r="L106" s="14">
        <f t="shared" si="19"/>
        <v>0</v>
      </c>
      <c r="M106" s="14"/>
      <c r="N106" s="14"/>
      <c r="O106">
        <f t="shared" si="22"/>
        <v>-38.461538461538446</v>
      </c>
      <c r="P106">
        <f t="shared" si="23"/>
        <v>33.999999999999986</v>
      </c>
      <c r="Q106" t="str">
        <f t="shared" si="20"/>
        <v>hold</v>
      </c>
      <c r="R106" s="14">
        <f t="shared" si="21"/>
        <v>0</v>
      </c>
    </row>
    <row r="107" spans="1:19">
      <c r="A107" s="7">
        <v>125</v>
      </c>
      <c r="B107" s="7">
        <v>6.17</v>
      </c>
      <c r="C107" s="7">
        <v>6.18</v>
      </c>
      <c r="D107" s="7">
        <v>9.19</v>
      </c>
      <c r="E107" s="7">
        <v>11.57</v>
      </c>
      <c r="F107" s="7">
        <v>2.38</v>
      </c>
      <c r="G107" s="7">
        <v>10.38</v>
      </c>
      <c r="H107" s="7">
        <v>-1.19</v>
      </c>
      <c r="I107" s="7">
        <v>200</v>
      </c>
      <c r="J107">
        <f t="shared" si="17"/>
        <v>1.997780244173138</v>
      </c>
      <c r="K107">
        <f t="shared" si="17"/>
        <v>1.2248468941382378</v>
      </c>
      <c r="L107" s="14">
        <f t="shared" si="19"/>
        <v>-1.6528925619834725</v>
      </c>
      <c r="M107" s="14"/>
      <c r="N107" s="14"/>
      <c r="O107">
        <f t="shared" si="22"/>
        <v>-42.364532019704413</v>
      </c>
      <c r="P107">
        <f t="shared" si="23"/>
        <v>32.330827067669162</v>
      </c>
      <c r="Q107" t="str">
        <f t="shared" si="20"/>
        <v>hold</v>
      </c>
      <c r="R107" s="14">
        <f t="shared" si="21"/>
        <v>-1.6528925619834725</v>
      </c>
    </row>
    <row r="108" spans="1:19">
      <c r="A108" s="7">
        <v>126</v>
      </c>
      <c r="B108" s="7">
        <v>6.1700999999999997</v>
      </c>
      <c r="C108" s="7">
        <v>6.1700999999999997</v>
      </c>
      <c r="D108" s="7">
        <v>9.01</v>
      </c>
      <c r="E108" s="7">
        <v>11.75</v>
      </c>
      <c r="F108" s="7">
        <v>2.73</v>
      </c>
      <c r="G108" s="7">
        <v>10.38</v>
      </c>
      <c r="H108" s="7">
        <v>-1.37</v>
      </c>
      <c r="I108" s="7">
        <v>100</v>
      </c>
      <c r="J108">
        <f t="shared" si="17"/>
        <v>-1.9586507072905304</v>
      </c>
      <c r="K108">
        <f t="shared" si="17"/>
        <v>1.5557476231633509</v>
      </c>
      <c r="L108" s="14">
        <f t="shared" si="19"/>
        <v>15.126050420168081</v>
      </c>
      <c r="M108" s="14"/>
      <c r="N108" s="14"/>
      <c r="O108">
        <f t="shared" si="22"/>
        <v>-39.36651583710406</v>
      </c>
      <c r="P108">
        <f t="shared" si="23"/>
        <v>32.706766917293223</v>
      </c>
      <c r="Q108" t="str">
        <f t="shared" si="20"/>
        <v>hold</v>
      </c>
    </row>
    <row r="109" spans="1:19">
      <c r="A109" s="7">
        <v>127</v>
      </c>
      <c r="B109" s="7">
        <v>6.17</v>
      </c>
      <c r="C109" s="7">
        <v>6.17</v>
      </c>
      <c r="D109" s="7">
        <v>9.01</v>
      </c>
      <c r="E109" s="7">
        <v>11.75</v>
      </c>
      <c r="F109" s="7">
        <v>2.74</v>
      </c>
      <c r="G109" s="7">
        <v>10.38</v>
      </c>
      <c r="H109" s="7">
        <v>-1.37</v>
      </c>
      <c r="I109" s="7">
        <v>100</v>
      </c>
      <c r="J109">
        <f t="shared" si="17"/>
        <v>0</v>
      </c>
      <c r="K109">
        <f t="shared" si="17"/>
        <v>0</v>
      </c>
      <c r="L109" s="14">
        <f t="shared" si="19"/>
        <v>0</v>
      </c>
      <c r="M109" s="14"/>
      <c r="N109" s="14"/>
      <c r="O109">
        <f t="shared" si="22"/>
        <v>-39.819004524886864</v>
      </c>
      <c r="P109">
        <f t="shared" si="23"/>
        <v>33.082706766917283</v>
      </c>
      <c r="Q109" t="str">
        <f t="shared" si="20"/>
        <v>hold</v>
      </c>
    </row>
    <row r="110" spans="1:19">
      <c r="A110" s="7">
        <v>129</v>
      </c>
      <c r="B110" s="7">
        <v>6.17</v>
      </c>
      <c r="C110" s="7">
        <v>6.1798999999999999</v>
      </c>
      <c r="D110" s="7">
        <v>9.19</v>
      </c>
      <c r="E110" s="7">
        <v>11.89</v>
      </c>
      <c r="F110" s="7">
        <v>2.71</v>
      </c>
      <c r="G110" s="7">
        <v>10.54</v>
      </c>
      <c r="H110" s="7">
        <v>-1.35</v>
      </c>
      <c r="I110" s="7">
        <v>910</v>
      </c>
      <c r="J110">
        <f t="shared" si="17"/>
        <v>1.997780244173138</v>
      </c>
      <c r="K110">
        <f t="shared" si="17"/>
        <v>1.1914893617021325</v>
      </c>
      <c r="L110" s="14">
        <f t="shared" si="19"/>
        <v>-1.4598540145985412</v>
      </c>
      <c r="M110" s="14"/>
      <c r="N110" s="14"/>
      <c r="O110">
        <f t="shared" si="22"/>
        <v>-44.334975369458107</v>
      </c>
      <c r="P110">
        <f t="shared" si="23"/>
        <v>31.914893617021285</v>
      </c>
      <c r="Q110" t="str">
        <f t="shared" si="20"/>
        <v>hold</v>
      </c>
    </row>
    <row r="111" spans="1:19">
      <c r="A111" s="7">
        <v>130</v>
      </c>
      <c r="B111" s="7">
        <v>6.1761999999999997</v>
      </c>
      <c r="C111" s="7">
        <v>6.1406999999999998</v>
      </c>
      <c r="D111" s="7">
        <v>8.49</v>
      </c>
      <c r="E111" s="7">
        <v>11.44</v>
      </c>
      <c r="F111" s="7">
        <v>2.94</v>
      </c>
      <c r="G111" s="7">
        <v>9.9700000000000006</v>
      </c>
      <c r="H111" s="7">
        <v>-1.47</v>
      </c>
      <c r="I111" s="7">
        <v>9199</v>
      </c>
      <c r="J111">
        <f t="shared" si="17"/>
        <v>-7.6169749727965099</v>
      </c>
      <c r="K111">
        <f t="shared" si="17"/>
        <v>-3.7846930193439952</v>
      </c>
      <c r="L111" s="14">
        <f t="shared" si="19"/>
        <v>8.8888888888888786</v>
      </c>
      <c r="M111" s="14"/>
      <c r="N111" s="14"/>
      <c r="O111">
        <f t="shared" si="22"/>
        <v>-33.333333333333329</v>
      </c>
      <c r="P111">
        <f t="shared" si="23"/>
        <v>40.444444444444429</v>
      </c>
      <c r="Q111" t="str">
        <f t="shared" si="20"/>
        <v>hold</v>
      </c>
    </row>
    <row r="112" spans="1:19">
      <c r="A112" s="7">
        <v>131</v>
      </c>
      <c r="B112" s="7">
        <v>6.1628999999999996</v>
      </c>
      <c r="C112" s="7">
        <v>6.1628999999999996</v>
      </c>
      <c r="D112" s="7">
        <v>8.89</v>
      </c>
      <c r="E112" s="7">
        <v>11.05</v>
      </c>
      <c r="F112" s="7">
        <v>2.16</v>
      </c>
      <c r="G112" s="7">
        <v>9.9700000000000006</v>
      </c>
      <c r="H112" s="7">
        <v>-1.08</v>
      </c>
      <c r="I112" s="7">
        <v>900</v>
      </c>
      <c r="J112">
        <f t="shared" si="17"/>
        <v>4.7114252061248569</v>
      </c>
      <c r="K112">
        <f t="shared" si="17"/>
        <v>-3.4090909090908985</v>
      </c>
      <c r="L112" s="14"/>
      <c r="M112" s="14"/>
      <c r="N112" s="14"/>
    </row>
    <row r="113" spans="1:14">
      <c r="A113" s="7">
        <v>132</v>
      </c>
      <c r="B113" s="7">
        <v>6.14</v>
      </c>
      <c r="C113" s="7">
        <v>6.14</v>
      </c>
      <c r="D113" s="7">
        <v>8.48</v>
      </c>
      <c r="E113" s="7">
        <v>11.45</v>
      </c>
      <c r="F113" s="7">
        <v>2.97</v>
      </c>
      <c r="G113" s="7">
        <v>9.9700000000000006</v>
      </c>
      <c r="H113" s="7">
        <v>-1.48</v>
      </c>
      <c r="I113" s="7">
        <v>200</v>
      </c>
      <c r="J113">
        <f t="shared" si="17"/>
        <v>-4.611923509561306</v>
      </c>
      <c r="K113">
        <f t="shared" si="17"/>
        <v>3.6199095022624306</v>
      </c>
      <c r="L113" s="14"/>
      <c r="M113" s="14"/>
      <c r="N113" s="14"/>
    </row>
    <row r="114" spans="1:14">
      <c r="A114" s="7">
        <v>134</v>
      </c>
      <c r="B114" s="7">
        <v>6.14</v>
      </c>
      <c r="C114" s="7">
        <v>6.14</v>
      </c>
      <c r="D114" s="7">
        <v>8.48</v>
      </c>
      <c r="E114" s="7">
        <v>11.45</v>
      </c>
      <c r="F114" s="7">
        <v>2.97</v>
      </c>
      <c r="G114" s="7">
        <v>9.9700000000000006</v>
      </c>
      <c r="H114" s="7">
        <v>-1.48</v>
      </c>
      <c r="I114" s="7">
        <v>100</v>
      </c>
      <c r="J114">
        <f t="shared" si="17"/>
        <v>0</v>
      </c>
      <c r="K114">
        <f t="shared" si="17"/>
        <v>0</v>
      </c>
      <c r="L114" s="14"/>
      <c r="M114" s="14"/>
      <c r="N114" s="14"/>
    </row>
    <row r="115" spans="1:14">
      <c r="A115" s="7">
        <v>136</v>
      </c>
      <c r="B115" s="7">
        <v>6.17</v>
      </c>
      <c r="C115" s="7">
        <v>6.17</v>
      </c>
      <c r="D115" s="7">
        <v>9.01</v>
      </c>
      <c r="E115" s="7">
        <v>10.92</v>
      </c>
      <c r="F115" s="7">
        <v>1.91</v>
      </c>
      <c r="G115" s="7">
        <v>9.9700000000000006</v>
      </c>
      <c r="H115" s="7">
        <v>-0.95</v>
      </c>
      <c r="I115" s="7">
        <v>100</v>
      </c>
      <c r="J115">
        <f t="shared" si="17"/>
        <v>6.249999999999992</v>
      </c>
      <c r="K115">
        <f t="shared" si="17"/>
        <v>-4.6288209606986843</v>
      </c>
      <c r="L115" s="14"/>
      <c r="M115" s="14"/>
      <c r="N115" s="14"/>
    </row>
    <row r="116" spans="1:14">
      <c r="A116" s="7">
        <v>137</v>
      </c>
      <c r="B116" s="7">
        <v>6.16</v>
      </c>
      <c r="C116" s="7">
        <v>6.16</v>
      </c>
      <c r="D116" s="7">
        <v>8.83</v>
      </c>
      <c r="E116" s="7">
        <v>11.1</v>
      </c>
      <c r="F116" s="7">
        <v>2.2599999999999998</v>
      </c>
      <c r="G116" s="7">
        <v>9.9700000000000006</v>
      </c>
      <c r="H116" s="7">
        <v>-1.1299999999999999</v>
      </c>
      <c r="I116" s="7">
        <v>1080</v>
      </c>
      <c r="J116">
        <f t="shared" si="17"/>
        <v>-1.997780244173138</v>
      </c>
      <c r="K116">
        <f t="shared" si="17"/>
        <v>1.6483516483516456</v>
      </c>
      <c r="L116" s="14"/>
      <c r="M116" s="14"/>
      <c r="N116" s="14"/>
    </row>
    <row r="117" spans="1:14">
      <c r="A117" s="7">
        <v>140</v>
      </c>
      <c r="B117" s="7">
        <v>6.1475999999999997</v>
      </c>
      <c r="C117" s="7">
        <v>6.1475999999999997</v>
      </c>
      <c r="D117" s="7">
        <v>8.61</v>
      </c>
      <c r="E117" s="7">
        <v>11.32</v>
      </c>
      <c r="F117" s="7">
        <v>2.7</v>
      </c>
      <c r="G117" s="7">
        <v>9.9700000000000006</v>
      </c>
      <c r="H117" s="7">
        <v>-1.35</v>
      </c>
      <c r="I117" s="7">
        <v>200</v>
      </c>
      <c r="J117">
        <f t="shared" si="17"/>
        <v>-2.4915062287655791</v>
      </c>
      <c r="K117">
        <f t="shared" si="17"/>
        <v>1.9819819819819877</v>
      </c>
      <c r="L117" s="14"/>
      <c r="M117" s="14"/>
      <c r="N117" s="14"/>
    </row>
    <row r="118" spans="1:14">
      <c r="A118" s="7">
        <v>143</v>
      </c>
      <c r="B118" s="7">
        <v>6.14</v>
      </c>
      <c r="C118" s="7">
        <v>6.14</v>
      </c>
      <c r="D118" s="7">
        <v>8.48</v>
      </c>
      <c r="E118" s="7">
        <v>11.45</v>
      </c>
      <c r="F118" s="7">
        <v>2.97</v>
      </c>
      <c r="G118" s="7">
        <v>9.9700000000000006</v>
      </c>
      <c r="H118" s="7">
        <v>-1.48</v>
      </c>
      <c r="I118" s="7">
        <v>100</v>
      </c>
      <c r="J118">
        <f t="shared" si="17"/>
        <v>-1.5098722415795471</v>
      </c>
      <c r="K118">
        <f t="shared" si="17"/>
        <v>1.1484098939929239</v>
      </c>
      <c r="L118" s="14"/>
      <c r="M118" s="14"/>
      <c r="N118" s="14"/>
    </row>
    <row r="119" spans="1:14">
      <c r="A119" s="7">
        <v>144</v>
      </c>
      <c r="B119" s="7">
        <v>6.14</v>
      </c>
      <c r="C119" s="7">
        <v>6.0500999999999996</v>
      </c>
      <c r="D119" s="7">
        <v>6.89</v>
      </c>
      <c r="E119" s="7">
        <v>10.11</v>
      </c>
      <c r="F119" s="7">
        <v>3.22</v>
      </c>
      <c r="G119" s="7">
        <v>8.5</v>
      </c>
      <c r="H119" s="7">
        <v>-1.61</v>
      </c>
      <c r="I119" s="7">
        <v>16687</v>
      </c>
      <c r="J119">
        <f t="shared" si="17"/>
        <v>-18.750000000000007</v>
      </c>
      <c r="K119">
        <f t="shared" si="17"/>
        <v>-11.703056768558952</v>
      </c>
      <c r="L119" s="14"/>
      <c r="M119" s="14"/>
      <c r="N119" s="14"/>
    </row>
    <row r="120" spans="1:14">
      <c r="A120" s="7">
        <v>146</v>
      </c>
      <c r="B120" s="7">
        <v>6.1228999999999996</v>
      </c>
      <c r="C120" s="7">
        <v>6.1228999999999996</v>
      </c>
      <c r="D120" s="7">
        <v>8.18</v>
      </c>
      <c r="E120" s="7">
        <v>8.82</v>
      </c>
      <c r="F120" s="7">
        <v>0.65</v>
      </c>
      <c r="G120" s="7">
        <v>8.5</v>
      </c>
      <c r="H120" s="7">
        <v>-0.32</v>
      </c>
      <c r="I120" s="7">
        <v>544</v>
      </c>
      <c r="J120">
        <f t="shared" si="17"/>
        <v>18.722786647314951</v>
      </c>
      <c r="K120">
        <f t="shared" si="17"/>
        <v>-12.759643916913937</v>
      </c>
      <c r="L120" s="14"/>
      <c r="M120" s="14"/>
      <c r="N120" s="14"/>
    </row>
    <row r="121" spans="1:14">
      <c r="A121" s="7">
        <v>147</v>
      </c>
      <c r="B121" s="7">
        <v>6.1106999999999996</v>
      </c>
      <c r="C121" s="7">
        <v>6.1106999999999996</v>
      </c>
      <c r="D121" s="7">
        <v>7.96</v>
      </c>
      <c r="E121" s="7">
        <v>9.0399999999999991</v>
      </c>
      <c r="F121" s="7">
        <v>1.08</v>
      </c>
      <c r="G121" s="7">
        <v>8.5</v>
      </c>
      <c r="H121" s="7">
        <v>-0.54</v>
      </c>
      <c r="I121" s="7">
        <v>200</v>
      </c>
      <c r="J121">
        <f t="shared" si="17"/>
        <v>-2.6894865525672342</v>
      </c>
      <c r="K121">
        <f t="shared" si="17"/>
        <v>2.4943310657596243</v>
      </c>
      <c r="L121" s="14"/>
      <c r="M121" s="14"/>
      <c r="N121" s="14"/>
    </row>
    <row r="122" spans="1:14">
      <c r="A122" s="7">
        <v>148</v>
      </c>
      <c r="B122" s="7">
        <v>6.1001000000000003</v>
      </c>
      <c r="C122" s="7">
        <v>6.1239999999999997</v>
      </c>
      <c r="D122" s="7">
        <v>8.1999999999999993</v>
      </c>
      <c r="E122" s="7">
        <v>9.59</v>
      </c>
      <c r="F122" s="7">
        <v>1.39</v>
      </c>
      <c r="G122" s="7">
        <v>8.89</v>
      </c>
      <c r="H122" s="7">
        <v>-0.69</v>
      </c>
      <c r="I122" s="7">
        <v>962</v>
      </c>
      <c r="J122">
        <f t="shared" si="17"/>
        <v>3.0150753768844138</v>
      </c>
      <c r="K122">
        <f t="shared" si="17"/>
        <v>6.0840707964601854</v>
      </c>
      <c r="L122" s="14"/>
      <c r="M122" s="14"/>
      <c r="N122" s="14"/>
    </row>
    <row r="123" spans="1:14">
      <c r="A123" s="7">
        <v>150</v>
      </c>
      <c r="B123" s="7">
        <v>6.1</v>
      </c>
      <c r="C123" s="7">
        <v>6.1</v>
      </c>
      <c r="D123" s="7">
        <v>7.77</v>
      </c>
      <c r="E123" s="7">
        <v>10.01</v>
      </c>
      <c r="F123" s="7">
        <v>2.2400000000000002</v>
      </c>
      <c r="G123" s="7">
        <v>8.89</v>
      </c>
      <c r="H123" s="7">
        <v>-1.1200000000000001</v>
      </c>
      <c r="I123" s="7">
        <v>1300</v>
      </c>
      <c r="J123">
        <f t="shared" si="17"/>
        <v>-5.2439024390243869</v>
      </c>
      <c r="K123">
        <f t="shared" si="17"/>
        <v>4.3795620437956195</v>
      </c>
      <c r="L123" s="14"/>
      <c r="M123" s="14"/>
      <c r="N123" s="14"/>
    </row>
    <row r="124" spans="1:14">
      <c r="A124" s="7">
        <v>151</v>
      </c>
      <c r="B124" s="7">
        <v>6.1150000000000002</v>
      </c>
      <c r="C124" s="7">
        <v>6.1150000000000002</v>
      </c>
      <c r="D124" s="7">
        <v>8.0399999999999991</v>
      </c>
      <c r="E124" s="7">
        <v>9.75</v>
      </c>
      <c r="F124" s="7">
        <v>1.71</v>
      </c>
      <c r="G124" s="7">
        <v>8.89</v>
      </c>
      <c r="H124" s="7">
        <v>-0.85</v>
      </c>
      <c r="I124" s="7">
        <v>100</v>
      </c>
      <c r="J124">
        <f t="shared" si="17"/>
        <v>3.4749034749034693</v>
      </c>
      <c r="K124">
        <f t="shared" si="17"/>
        <v>-2.5974025974025956</v>
      </c>
      <c r="L124" s="14"/>
      <c r="M124" s="14"/>
      <c r="N124" s="14"/>
    </row>
    <row r="125" spans="1:14">
      <c r="A125" s="7">
        <v>152</v>
      </c>
      <c r="B125" s="7">
        <v>6.1</v>
      </c>
      <c r="C125" s="7">
        <v>6.09</v>
      </c>
      <c r="D125" s="7">
        <v>7.6</v>
      </c>
      <c r="E125" s="7">
        <v>9.86</v>
      </c>
      <c r="F125" s="7">
        <v>2.2599999999999998</v>
      </c>
      <c r="G125" s="7">
        <v>8.73</v>
      </c>
      <c r="H125" s="7">
        <v>-1.1299999999999999</v>
      </c>
      <c r="I125" s="7">
        <v>870</v>
      </c>
      <c r="J125">
        <f t="shared" si="17"/>
        <v>-5.4726368159203922</v>
      </c>
      <c r="K125">
        <f t="shared" si="17"/>
        <v>1.1282051282051224</v>
      </c>
      <c r="L125" s="14"/>
      <c r="M125" s="14"/>
      <c r="N125" s="14"/>
    </row>
    <row r="126" spans="1:14">
      <c r="A126" s="7">
        <v>153</v>
      </c>
      <c r="B126" s="7">
        <v>6.07</v>
      </c>
      <c r="C126" s="7">
        <v>6.08</v>
      </c>
      <c r="D126" s="7">
        <v>7.42</v>
      </c>
      <c r="E126" s="7">
        <v>10.37</v>
      </c>
      <c r="F126" s="7">
        <v>2.95</v>
      </c>
      <c r="G126" s="7">
        <v>8.89</v>
      </c>
      <c r="H126" s="7">
        <v>-1.47</v>
      </c>
      <c r="I126" s="7">
        <v>1000</v>
      </c>
      <c r="J126">
        <f t="shared" si="17"/>
        <v>-2.3684210526315752</v>
      </c>
      <c r="K126">
        <f t="shared" si="17"/>
        <v>5.1724137931034457</v>
      </c>
      <c r="L126" s="14"/>
      <c r="M126" s="14"/>
      <c r="N126" s="14"/>
    </row>
    <row r="127" spans="1:14">
      <c r="A127" s="7">
        <v>154</v>
      </c>
      <c r="B127" s="7">
        <v>6.0891999999999999</v>
      </c>
      <c r="C127" s="7">
        <v>6.08</v>
      </c>
      <c r="D127" s="7">
        <v>7.42</v>
      </c>
      <c r="E127" s="7">
        <v>10.06</v>
      </c>
      <c r="F127" s="7">
        <v>2.64</v>
      </c>
      <c r="G127" s="7">
        <v>8.74</v>
      </c>
      <c r="H127" s="7">
        <v>-1.32</v>
      </c>
      <c r="I127" s="7">
        <v>2000</v>
      </c>
      <c r="J127">
        <f t="shared" si="17"/>
        <v>0</v>
      </c>
      <c r="K127">
        <f t="shared" si="17"/>
        <v>-2.9893924783027841</v>
      </c>
      <c r="L127" s="14"/>
      <c r="M127" s="14"/>
      <c r="N127" s="14"/>
    </row>
    <row r="128" spans="1:14">
      <c r="A128" s="7">
        <v>157</v>
      </c>
      <c r="B128" s="7">
        <v>6.06</v>
      </c>
      <c r="C128" s="7">
        <v>6.04</v>
      </c>
      <c r="D128" s="7">
        <v>6.71</v>
      </c>
      <c r="E128" s="7">
        <v>10.11</v>
      </c>
      <c r="F128" s="7">
        <v>3.4</v>
      </c>
      <c r="G128" s="7">
        <v>8.41</v>
      </c>
      <c r="H128" s="7">
        <v>-1.7</v>
      </c>
      <c r="I128" s="7">
        <v>1178</v>
      </c>
      <c r="J128">
        <f t="shared" si="17"/>
        <v>-9.5687331536388136</v>
      </c>
      <c r="K128">
        <f t="shared" si="17"/>
        <v>0.49701789264412455</v>
      </c>
      <c r="L128" s="14"/>
      <c r="M128" s="14"/>
      <c r="N128" s="14"/>
    </row>
    <row r="129" spans="1:14">
      <c r="A129" s="7">
        <v>158</v>
      </c>
      <c r="B129" s="7">
        <v>6.06</v>
      </c>
      <c r="C129" s="7">
        <v>6.06</v>
      </c>
      <c r="D129" s="7">
        <v>7.07</v>
      </c>
      <c r="E129" s="7">
        <v>9.76</v>
      </c>
      <c r="F129" s="7">
        <v>2.69</v>
      </c>
      <c r="G129" s="7">
        <v>8.41</v>
      </c>
      <c r="H129" s="7">
        <v>-1.35</v>
      </c>
      <c r="I129" s="7">
        <v>200</v>
      </c>
      <c r="J129">
        <f t="shared" si="17"/>
        <v>5.3651266766020909</v>
      </c>
      <c r="K129">
        <f t="shared" si="17"/>
        <v>-3.4619188921859516</v>
      </c>
      <c r="L129" s="14"/>
      <c r="M129" s="14"/>
      <c r="N129" s="14"/>
    </row>
    <row r="130" spans="1:14">
      <c r="A130" s="7">
        <v>159</v>
      </c>
      <c r="B130" s="7">
        <v>6.0762999999999998</v>
      </c>
      <c r="C130" s="7">
        <v>6.05</v>
      </c>
      <c r="D130" s="7">
        <v>6.89</v>
      </c>
      <c r="E130" s="7">
        <v>9.07</v>
      </c>
      <c r="F130" s="7">
        <v>2.1800000000000002</v>
      </c>
      <c r="G130" s="7">
        <v>7.98</v>
      </c>
      <c r="H130" s="7">
        <v>-1.0900000000000001</v>
      </c>
      <c r="I130" s="7">
        <v>1000</v>
      </c>
      <c r="J130">
        <f t="shared" si="17"/>
        <v>-2.5459688826025544</v>
      </c>
      <c r="K130">
        <f t="shared" si="17"/>
        <v>-7.0696721311475361</v>
      </c>
      <c r="L130" s="14"/>
      <c r="M130" s="14"/>
      <c r="N130" s="14"/>
    </row>
    <row r="131" spans="1:14">
      <c r="A131" s="7">
        <v>160</v>
      </c>
      <c r="B131" s="7">
        <v>6.0500999999999996</v>
      </c>
      <c r="C131" s="7">
        <v>6.02</v>
      </c>
      <c r="D131" s="7">
        <v>6.36</v>
      </c>
      <c r="E131" s="7">
        <v>8.6</v>
      </c>
      <c r="F131" s="7">
        <v>2.2400000000000002</v>
      </c>
      <c r="G131" s="7">
        <v>7.48</v>
      </c>
      <c r="H131" s="7">
        <v>-1.1200000000000001</v>
      </c>
      <c r="I131" s="7">
        <v>6100</v>
      </c>
      <c r="J131">
        <f t="shared" si="17"/>
        <v>-7.6923076923076827</v>
      </c>
      <c r="K131">
        <f t="shared" si="17"/>
        <v>-5.1819184123484083</v>
      </c>
      <c r="L131" s="14"/>
      <c r="M131" s="14"/>
      <c r="N131" s="14"/>
    </row>
    <row r="132" spans="1:14">
      <c r="A132" s="7">
        <v>161</v>
      </c>
      <c r="B132" s="7">
        <v>6.02</v>
      </c>
      <c r="C132" s="7">
        <v>6.02</v>
      </c>
      <c r="D132" s="7">
        <v>6.36</v>
      </c>
      <c r="E132" s="7">
        <v>8.6</v>
      </c>
      <c r="F132" s="7">
        <v>2.2400000000000002</v>
      </c>
      <c r="G132" s="7">
        <v>7.48</v>
      </c>
      <c r="H132" s="7">
        <v>-1.1200000000000001</v>
      </c>
      <c r="I132" s="7">
        <v>858</v>
      </c>
      <c r="J132">
        <f t="shared" si="17"/>
        <v>0</v>
      </c>
      <c r="K132">
        <f t="shared" si="17"/>
        <v>0</v>
      </c>
      <c r="L132" s="14"/>
      <c r="M132" s="14"/>
      <c r="N132" s="14"/>
    </row>
    <row r="133" spans="1:14">
      <c r="A133" s="7">
        <v>162</v>
      </c>
      <c r="B133" s="7">
        <v>6.0232000000000001</v>
      </c>
      <c r="C133" s="7">
        <v>6.0232000000000001</v>
      </c>
      <c r="D133" s="7">
        <v>6.42</v>
      </c>
      <c r="E133" s="7">
        <v>8.5500000000000007</v>
      </c>
      <c r="F133" s="7">
        <v>2.13</v>
      </c>
      <c r="G133" s="7">
        <v>7.48</v>
      </c>
      <c r="H133" s="7">
        <v>-1.07</v>
      </c>
      <c r="I133" s="7">
        <v>100</v>
      </c>
      <c r="J133">
        <f t="shared" si="17"/>
        <v>0.94339622641508825</v>
      </c>
      <c r="K133">
        <f t="shared" si="17"/>
        <v>-0.5813953488371969</v>
      </c>
      <c r="L133" s="14"/>
      <c r="M133" s="14"/>
      <c r="N133" s="14"/>
    </row>
    <row r="134" spans="1:14">
      <c r="A134" s="7">
        <v>163</v>
      </c>
      <c r="B134" s="7">
        <v>6.02</v>
      </c>
      <c r="C134" s="7">
        <v>6.02</v>
      </c>
      <c r="D134" s="7">
        <v>6.36</v>
      </c>
      <c r="E134" s="7">
        <v>8.6</v>
      </c>
      <c r="F134" s="7">
        <v>2.2400000000000002</v>
      </c>
      <c r="G134" s="7">
        <v>7.48</v>
      </c>
      <c r="H134" s="7">
        <v>-1.1200000000000001</v>
      </c>
      <c r="I134" s="7">
        <v>300</v>
      </c>
      <c r="J134">
        <f t="shared" si="17"/>
        <v>-0.93457943925233034</v>
      </c>
      <c r="K134">
        <f t="shared" si="17"/>
        <v>0.58479532163741443</v>
      </c>
      <c r="L134" s="14"/>
      <c r="M134" s="14"/>
      <c r="N134" s="14"/>
    </row>
    <row r="135" spans="1:14">
      <c r="A135" s="7">
        <v>164</v>
      </c>
      <c r="B135" s="7">
        <v>6.02</v>
      </c>
      <c r="C135" s="7">
        <v>6.02</v>
      </c>
      <c r="D135" s="7">
        <v>6.36</v>
      </c>
      <c r="E135" s="7">
        <v>8.6</v>
      </c>
      <c r="F135" s="7">
        <v>2.2400000000000002</v>
      </c>
      <c r="G135" s="7">
        <v>7.48</v>
      </c>
      <c r="H135" s="7">
        <v>-1.1200000000000001</v>
      </c>
      <c r="I135" s="7">
        <v>1629</v>
      </c>
      <c r="J135">
        <f t="shared" si="17"/>
        <v>0</v>
      </c>
      <c r="K135">
        <f t="shared" si="17"/>
        <v>0</v>
      </c>
      <c r="L135" s="14"/>
      <c r="M135" s="14"/>
      <c r="N135" s="14"/>
    </row>
    <row r="136" spans="1:14">
      <c r="A136" s="7">
        <v>165</v>
      </c>
      <c r="B136" s="7">
        <v>6.02</v>
      </c>
      <c r="C136" s="7">
        <v>6.02</v>
      </c>
      <c r="D136" s="7">
        <v>6.36</v>
      </c>
      <c r="E136" s="7">
        <v>8.6</v>
      </c>
      <c r="F136" s="7">
        <v>2.2400000000000002</v>
      </c>
      <c r="G136" s="7">
        <v>7.48</v>
      </c>
      <c r="H136" s="7">
        <v>-1.1200000000000001</v>
      </c>
      <c r="I136" s="7">
        <v>371</v>
      </c>
      <c r="J136">
        <f t="shared" si="17"/>
        <v>0</v>
      </c>
      <c r="K136">
        <f t="shared" si="17"/>
        <v>0</v>
      </c>
      <c r="L136" s="14"/>
      <c r="M136" s="14"/>
      <c r="N136" s="14"/>
    </row>
    <row r="137" spans="1:14">
      <c r="A137" s="7">
        <v>167</v>
      </c>
      <c r="B137" s="7">
        <v>6.03</v>
      </c>
      <c r="C137" s="7">
        <v>6.02</v>
      </c>
      <c r="D137" s="7">
        <v>6.36</v>
      </c>
      <c r="E137" s="7">
        <v>8.27</v>
      </c>
      <c r="F137" s="7">
        <v>1.91</v>
      </c>
      <c r="G137" s="7">
        <v>7.32</v>
      </c>
      <c r="H137" s="7">
        <v>-0.96</v>
      </c>
      <c r="I137" s="7">
        <v>700</v>
      </c>
      <c r="J137">
        <f t="shared" si="17"/>
        <v>0</v>
      </c>
      <c r="K137">
        <f t="shared" si="17"/>
        <v>-3.8372093023255824</v>
      </c>
      <c r="L137" s="14"/>
      <c r="M137" s="14"/>
      <c r="N137" s="14"/>
    </row>
    <row r="138" spans="1:14">
      <c r="A138" s="7">
        <v>173</v>
      </c>
      <c r="B138" s="7">
        <v>6.0498000000000003</v>
      </c>
      <c r="C138" s="7">
        <v>6.03</v>
      </c>
      <c r="D138" s="7">
        <v>6.54</v>
      </c>
      <c r="E138" s="7">
        <v>7.44</v>
      </c>
      <c r="F138" s="7">
        <v>0.9</v>
      </c>
      <c r="G138" s="7">
        <v>6.99</v>
      </c>
      <c r="H138" s="7">
        <v>-0.45</v>
      </c>
      <c r="I138" s="7">
        <v>530</v>
      </c>
      <c r="J138">
        <f t="shared" si="17"/>
        <v>2.8301886792452784</v>
      </c>
      <c r="K138">
        <f t="shared" si="17"/>
        <v>-10.03627569528415</v>
      </c>
      <c r="L138" s="14"/>
      <c r="M138" s="14"/>
      <c r="N138" s="14"/>
    </row>
    <row r="139" spans="1:14">
      <c r="A139" s="7">
        <v>174</v>
      </c>
      <c r="B139" s="7">
        <v>6.0590000000000002</v>
      </c>
      <c r="C139" s="7">
        <v>6.0590000000000002</v>
      </c>
      <c r="D139" s="7">
        <v>7.05</v>
      </c>
      <c r="E139" s="7">
        <v>6.93</v>
      </c>
      <c r="F139" s="7">
        <v>-0.12</v>
      </c>
      <c r="G139" s="7">
        <v>6.99</v>
      </c>
      <c r="H139" s="7">
        <v>0.06</v>
      </c>
      <c r="I139" s="7">
        <v>100</v>
      </c>
      <c r="J139">
        <f t="shared" si="17"/>
        <v>7.7981651376146752</v>
      </c>
      <c r="K139">
        <f t="shared" si="17"/>
        <v>-6.8548387096774288</v>
      </c>
      <c r="L139" s="14"/>
      <c r="M139" s="14"/>
      <c r="N139" s="14"/>
    </row>
    <row r="140" spans="1:14">
      <c r="A140" s="7">
        <v>175</v>
      </c>
      <c r="B140" s="7">
        <v>6.04</v>
      </c>
      <c r="C140" s="7">
        <v>6.05</v>
      </c>
      <c r="D140" s="7">
        <v>6.89</v>
      </c>
      <c r="E140" s="7">
        <v>7.42</v>
      </c>
      <c r="F140" s="7">
        <v>0.53</v>
      </c>
      <c r="G140" s="7">
        <v>7.15</v>
      </c>
      <c r="H140" s="7">
        <v>-0.26</v>
      </c>
      <c r="I140" s="7">
        <v>3062</v>
      </c>
      <c r="J140">
        <f t="shared" si="17"/>
        <v>-2.2695035460992932</v>
      </c>
      <c r="K140">
        <f t="shared" si="17"/>
        <v>7.0707070707070745</v>
      </c>
      <c r="L140" s="14"/>
      <c r="M140" s="14"/>
      <c r="N140" s="14"/>
    </row>
    <row r="141" spans="1:14">
      <c r="A141" s="7">
        <v>179</v>
      </c>
      <c r="B141" s="7">
        <v>6.05</v>
      </c>
      <c r="C141" s="7">
        <v>6.04</v>
      </c>
      <c r="D141" s="7">
        <v>6.71</v>
      </c>
      <c r="E141" s="7">
        <v>7.26</v>
      </c>
      <c r="F141" s="7">
        <v>0.55000000000000004</v>
      </c>
      <c r="G141" s="7">
        <v>6.99</v>
      </c>
      <c r="H141" s="7">
        <v>-0.28000000000000003</v>
      </c>
      <c r="I141" s="7">
        <v>2645</v>
      </c>
      <c r="J141">
        <f t="shared" si="17"/>
        <v>-2.6124818577648723</v>
      </c>
      <c r="K141">
        <f t="shared" si="17"/>
        <v>-2.156334231805932</v>
      </c>
      <c r="L141" s="14"/>
      <c r="M141" s="14"/>
      <c r="N141" s="14"/>
    </row>
    <row r="142" spans="1:14">
      <c r="A142" s="7">
        <v>180</v>
      </c>
      <c r="B142" s="7">
        <v>6.0442</v>
      </c>
      <c r="C142" s="7">
        <v>6.04</v>
      </c>
      <c r="D142" s="7">
        <v>6.71</v>
      </c>
      <c r="E142" s="7">
        <v>7.13</v>
      </c>
      <c r="F142" s="7">
        <v>0.41</v>
      </c>
      <c r="G142" s="7">
        <v>6.92</v>
      </c>
      <c r="H142" s="7">
        <v>-0.21</v>
      </c>
      <c r="I142" s="7">
        <v>430</v>
      </c>
      <c r="J142">
        <f t="shared" si="17"/>
        <v>0</v>
      </c>
      <c r="K142">
        <f t="shared" si="17"/>
        <v>-1.7906336088154258</v>
      </c>
      <c r="L142" s="14"/>
      <c r="M142" s="14"/>
      <c r="N142" s="14"/>
    </row>
    <row r="143" spans="1:14">
      <c r="A143" s="7">
        <v>181</v>
      </c>
      <c r="B143" s="7">
        <v>6.0460000000000003</v>
      </c>
      <c r="C143" s="7">
        <v>6.0460000000000003</v>
      </c>
      <c r="D143" s="7">
        <v>6.82</v>
      </c>
      <c r="E143" s="7">
        <v>7.02</v>
      </c>
      <c r="F143" s="7">
        <v>0.2</v>
      </c>
      <c r="G143" s="7">
        <v>6.92</v>
      </c>
      <c r="H143" s="7">
        <v>-0.1</v>
      </c>
      <c r="I143" s="7">
        <v>200</v>
      </c>
      <c r="J143">
        <f t="shared" si="17"/>
        <v>1.6393442622950869</v>
      </c>
      <c r="K143">
        <f t="shared" si="17"/>
        <v>-1.54277699859748</v>
      </c>
      <c r="L143" s="14"/>
      <c r="M143" s="14"/>
      <c r="N143" s="14"/>
    </row>
    <row r="144" spans="1:14">
      <c r="A144" s="7">
        <v>182</v>
      </c>
      <c r="B144" s="7">
        <v>6.04</v>
      </c>
      <c r="C144" s="7">
        <v>6.04</v>
      </c>
      <c r="D144" s="7">
        <v>6.71</v>
      </c>
      <c r="E144" s="7">
        <v>7.13</v>
      </c>
      <c r="F144" s="7">
        <v>0.41</v>
      </c>
      <c r="G144" s="7">
        <v>6.92</v>
      </c>
      <c r="H144" s="7">
        <v>-0.21</v>
      </c>
      <c r="I144" s="7">
        <v>100</v>
      </c>
      <c r="J144">
        <f t="shared" si="17"/>
        <v>-1.6129032258064562</v>
      </c>
      <c r="K144">
        <f t="shared" si="17"/>
        <v>1.5669515669515715</v>
      </c>
      <c r="L144" s="14"/>
      <c r="M144" s="14"/>
      <c r="N144" s="14"/>
    </row>
    <row r="145" spans="1:14">
      <c r="A145" s="7">
        <v>183</v>
      </c>
      <c r="B145" s="7">
        <v>6.0491000000000001</v>
      </c>
      <c r="C145" s="7">
        <v>6.04</v>
      </c>
      <c r="D145" s="7">
        <v>6.71</v>
      </c>
      <c r="E145" s="7">
        <v>6.83</v>
      </c>
      <c r="F145" s="7">
        <v>0.11</v>
      </c>
      <c r="G145" s="7">
        <v>6.77</v>
      </c>
      <c r="H145" s="7">
        <v>-0.06</v>
      </c>
      <c r="I145" s="7">
        <v>700</v>
      </c>
      <c r="J145">
        <f t="shared" si="17"/>
        <v>0</v>
      </c>
      <c r="K145">
        <f t="shared" si="17"/>
        <v>-4.2075736325385673</v>
      </c>
      <c r="L145" s="14"/>
      <c r="M145" s="14"/>
      <c r="N145" s="14"/>
    </row>
    <row r="146" spans="1:14">
      <c r="A146" s="7">
        <v>184</v>
      </c>
      <c r="B146" s="7">
        <v>6.04</v>
      </c>
      <c r="C146" s="7">
        <v>6.01</v>
      </c>
      <c r="D146" s="7">
        <v>6.18</v>
      </c>
      <c r="E146" s="7">
        <v>6.36</v>
      </c>
      <c r="F146" s="7">
        <v>0.18</v>
      </c>
      <c r="G146" s="7">
        <v>6.27</v>
      </c>
      <c r="H146" s="7">
        <v>-0.09</v>
      </c>
      <c r="I146" s="7">
        <v>3600</v>
      </c>
      <c r="J146">
        <f t="shared" si="17"/>
        <v>-7.8986587183308536</v>
      </c>
      <c r="K146">
        <f t="shared" si="17"/>
        <v>-6.8814055636896008</v>
      </c>
      <c r="L146" s="14"/>
      <c r="M146" s="14"/>
      <c r="N146" s="14"/>
    </row>
    <row r="147" spans="1:14">
      <c r="A147" s="7">
        <v>187</v>
      </c>
      <c r="B147" s="7">
        <v>6.01</v>
      </c>
      <c r="C147" s="7">
        <v>6.01</v>
      </c>
      <c r="D147" s="7">
        <v>6.18</v>
      </c>
      <c r="E147" s="7">
        <v>6.36</v>
      </c>
      <c r="F147" s="7">
        <v>0.18</v>
      </c>
      <c r="G147" s="7">
        <v>6.27</v>
      </c>
      <c r="H147" s="7">
        <v>-0.09</v>
      </c>
      <c r="I147" s="7">
        <v>2000</v>
      </c>
      <c r="J147">
        <f t="shared" si="17"/>
        <v>0</v>
      </c>
      <c r="K147">
        <f t="shared" si="17"/>
        <v>0</v>
      </c>
      <c r="L147" s="14"/>
      <c r="M147" s="14"/>
      <c r="N147" s="14"/>
    </row>
    <row r="148" spans="1:14">
      <c r="A148" s="7">
        <v>188</v>
      </c>
      <c r="B148" s="7">
        <v>6.01</v>
      </c>
      <c r="C148" s="7">
        <v>6</v>
      </c>
      <c r="D148" s="7">
        <v>6.01</v>
      </c>
      <c r="E148" s="7">
        <v>6.21</v>
      </c>
      <c r="F148" s="7">
        <v>0.2</v>
      </c>
      <c r="G148" s="7">
        <v>6.11</v>
      </c>
      <c r="H148" s="7">
        <v>-0.1</v>
      </c>
      <c r="I148" s="7">
        <v>1000</v>
      </c>
      <c r="J148">
        <f t="shared" ref="J148:K211" si="24">(D148-D147)/D147*100</f>
        <v>-2.7508090614886722</v>
      </c>
      <c r="K148">
        <f t="shared" si="24"/>
        <v>-2.3584905660377413</v>
      </c>
      <c r="L148" s="14"/>
      <c r="M148" s="14"/>
      <c r="N148" s="14"/>
    </row>
    <row r="149" spans="1:14">
      <c r="A149" s="7">
        <v>190</v>
      </c>
      <c r="B149" s="7">
        <v>6</v>
      </c>
      <c r="C149" s="7">
        <v>5.99</v>
      </c>
      <c r="D149" s="7">
        <v>5.83</v>
      </c>
      <c r="E149" s="7">
        <v>6.05</v>
      </c>
      <c r="F149" s="7">
        <v>0.22</v>
      </c>
      <c r="G149" s="7">
        <v>5.94</v>
      </c>
      <c r="H149" s="7">
        <v>-0.11</v>
      </c>
      <c r="I149" s="7">
        <v>1650</v>
      </c>
      <c r="J149">
        <f t="shared" si="24"/>
        <v>-2.9950083194675492</v>
      </c>
      <c r="K149">
        <f t="shared" si="24"/>
        <v>-2.5764895330112747</v>
      </c>
      <c r="L149" s="14"/>
      <c r="M149" s="14"/>
      <c r="N149" s="14"/>
    </row>
    <row r="150" spans="1:14">
      <c r="A150" s="7">
        <v>193</v>
      </c>
      <c r="B150" s="7">
        <v>5.97</v>
      </c>
      <c r="C150" s="7">
        <v>5.94</v>
      </c>
      <c r="D150" s="7">
        <v>4.95</v>
      </c>
      <c r="E150" s="7">
        <v>5.93</v>
      </c>
      <c r="F150" s="7">
        <v>0.98</v>
      </c>
      <c r="G150" s="7">
        <v>5.44</v>
      </c>
      <c r="H150" s="7">
        <v>-0.49</v>
      </c>
      <c r="I150" s="7">
        <v>4150</v>
      </c>
      <c r="J150">
        <f t="shared" si="24"/>
        <v>-15.094339622641506</v>
      </c>
      <c r="K150">
        <f t="shared" si="24"/>
        <v>-1.9834710743801671</v>
      </c>
      <c r="L150" s="14"/>
      <c r="M150" s="14"/>
      <c r="N150" s="14"/>
    </row>
    <row r="151" spans="1:14">
      <c r="A151" s="7">
        <v>194</v>
      </c>
      <c r="B151" s="7">
        <v>5.9252000000000002</v>
      </c>
      <c r="C151" s="7">
        <v>5.9</v>
      </c>
      <c r="D151" s="7">
        <v>4.24</v>
      </c>
      <c r="E151" s="7">
        <v>5.78</v>
      </c>
      <c r="F151" s="7">
        <v>1.54</v>
      </c>
      <c r="G151" s="7">
        <v>5.01</v>
      </c>
      <c r="H151" s="7">
        <v>-0.77</v>
      </c>
      <c r="I151" s="7">
        <v>7140</v>
      </c>
      <c r="J151">
        <f t="shared" si="24"/>
        <v>-14.343434343434341</v>
      </c>
      <c r="K151">
        <f t="shared" si="24"/>
        <v>-2.5295109612141564</v>
      </c>
      <c r="L151" s="14"/>
      <c r="M151" s="14"/>
      <c r="N151" s="14"/>
    </row>
    <row r="152" spans="1:14">
      <c r="A152" s="7">
        <v>195</v>
      </c>
      <c r="B152" s="7">
        <v>5.94</v>
      </c>
      <c r="C152" s="7">
        <v>5.93</v>
      </c>
      <c r="D152" s="7">
        <v>4.7699999999999996</v>
      </c>
      <c r="E152" s="7">
        <v>4.92</v>
      </c>
      <c r="F152" s="7">
        <v>0.15</v>
      </c>
      <c r="G152" s="7">
        <v>4.84</v>
      </c>
      <c r="H152" s="7">
        <v>-7.0000000000000007E-2</v>
      </c>
      <c r="I152" s="7">
        <v>1600</v>
      </c>
      <c r="J152">
        <f t="shared" si="24"/>
        <v>12.499999999999984</v>
      </c>
      <c r="K152">
        <f t="shared" si="24"/>
        <v>-14.878892733564019</v>
      </c>
      <c r="L152" s="14"/>
      <c r="M152" s="14"/>
      <c r="N152" s="14"/>
    </row>
    <row r="153" spans="1:14">
      <c r="A153" s="7">
        <v>196</v>
      </c>
      <c r="B153" s="7">
        <v>5.9652000000000003</v>
      </c>
      <c r="C153" s="7">
        <v>5.9652000000000003</v>
      </c>
      <c r="D153" s="7">
        <v>5.39</v>
      </c>
      <c r="E153" s="7">
        <v>4.29</v>
      </c>
      <c r="F153" s="7">
        <v>-1.1000000000000001</v>
      </c>
      <c r="G153" s="7">
        <v>4.84</v>
      </c>
      <c r="H153" s="7">
        <v>0.55000000000000004</v>
      </c>
      <c r="I153" s="7">
        <v>850</v>
      </c>
      <c r="J153">
        <f t="shared" si="24"/>
        <v>12.997903563941303</v>
      </c>
      <c r="K153">
        <f t="shared" si="24"/>
        <v>-12.804878048780486</v>
      </c>
      <c r="L153" s="14"/>
      <c r="M153" s="14"/>
      <c r="N153" s="14"/>
    </row>
    <row r="154" spans="1:14">
      <c r="A154" s="7">
        <v>197</v>
      </c>
      <c r="B154" s="7">
        <v>5.9654999999999996</v>
      </c>
      <c r="C154" s="7">
        <v>5.97</v>
      </c>
      <c r="D154" s="7">
        <v>5.48</v>
      </c>
      <c r="E154" s="7">
        <v>4.3600000000000003</v>
      </c>
      <c r="F154" s="7">
        <v>-1.1200000000000001</v>
      </c>
      <c r="G154" s="7">
        <v>4.92</v>
      </c>
      <c r="H154" s="7">
        <v>0.56000000000000005</v>
      </c>
      <c r="I154" s="7">
        <v>3220</v>
      </c>
      <c r="J154">
        <f t="shared" si="24"/>
        <v>1.6697588126159693</v>
      </c>
      <c r="K154">
        <f t="shared" si="24"/>
        <v>1.6317016317016382</v>
      </c>
      <c r="L154" s="14"/>
      <c r="M154" s="14"/>
      <c r="N154" s="14"/>
    </row>
    <row r="155" spans="1:14">
      <c r="A155" s="7">
        <v>201</v>
      </c>
      <c r="B155" s="7">
        <v>5.9509999999999996</v>
      </c>
      <c r="C155" s="7">
        <v>5.9509999999999996</v>
      </c>
      <c r="D155" s="7">
        <v>5.14</v>
      </c>
      <c r="E155" s="7">
        <v>4.7</v>
      </c>
      <c r="F155" s="7">
        <v>-0.44</v>
      </c>
      <c r="G155" s="7">
        <v>4.92</v>
      </c>
      <c r="H155" s="7">
        <v>0.22</v>
      </c>
      <c r="I155" s="7">
        <v>1000</v>
      </c>
      <c r="J155">
        <f t="shared" si="24"/>
        <v>-6.2043795620438091</v>
      </c>
      <c r="K155">
        <f t="shared" si="24"/>
        <v>7.7981651376146752</v>
      </c>
      <c r="L155" s="14"/>
      <c r="M155" s="14"/>
      <c r="N155" s="14"/>
    </row>
    <row r="156" spans="1:14">
      <c r="A156" s="7">
        <v>202</v>
      </c>
      <c r="B156" s="7">
        <v>5.9669999999999996</v>
      </c>
      <c r="C156" s="7">
        <v>5.97</v>
      </c>
      <c r="D156" s="7">
        <v>5.48</v>
      </c>
      <c r="E156" s="7">
        <v>4.46</v>
      </c>
      <c r="F156" s="7">
        <v>-1.02</v>
      </c>
      <c r="G156" s="7">
        <v>4.97</v>
      </c>
      <c r="H156" s="7">
        <v>0.51</v>
      </c>
      <c r="I156" s="7">
        <v>700</v>
      </c>
      <c r="J156">
        <f t="shared" si="24"/>
        <v>6.6147859922179144</v>
      </c>
      <c r="K156">
        <f t="shared" si="24"/>
        <v>-5.106382978723409</v>
      </c>
      <c r="L156" s="14"/>
      <c r="M156" s="14"/>
      <c r="N156" s="14"/>
    </row>
    <row r="157" spans="1:14">
      <c r="A157" s="7">
        <v>203</v>
      </c>
      <c r="B157" s="7">
        <v>5.98</v>
      </c>
      <c r="C157" s="7">
        <v>5.9992000000000001</v>
      </c>
      <c r="D157" s="7">
        <v>5.99</v>
      </c>
      <c r="E157" s="7">
        <v>4.59</v>
      </c>
      <c r="F157" s="7">
        <v>-1.41</v>
      </c>
      <c r="G157" s="7">
        <v>5.29</v>
      </c>
      <c r="H157" s="7">
        <v>0.7</v>
      </c>
      <c r="I157" s="7">
        <v>2400</v>
      </c>
      <c r="J157">
        <f t="shared" si="24"/>
        <v>9.3065693430656893</v>
      </c>
      <c r="K157">
        <f t="shared" si="24"/>
        <v>2.9147982062780247</v>
      </c>
      <c r="L157" s="14"/>
      <c r="M157" s="14"/>
      <c r="N157" s="14"/>
    </row>
    <row r="158" spans="1:14">
      <c r="A158" s="7">
        <v>205</v>
      </c>
      <c r="B158" s="7">
        <v>6</v>
      </c>
      <c r="C158" s="7">
        <v>6</v>
      </c>
      <c r="D158" s="7">
        <v>6.01</v>
      </c>
      <c r="E158" s="7">
        <v>4.57</v>
      </c>
      <c r="F158" s="7">
        <v>-1.43</v>
      </c>
      <c r="G158" s="7">
        <v>5.29</v>
      </c>
      <c r="H158" s="7">
        <v>0.72</v>
      </c>
      <c r="I158" s="7">
        <v>900</v>
      </c>
      <c r="J158">
        <f t="shared" si="24"/>
        <v>0.33388981636059384</v>
      </c>
      <c r="K158">
        <f t="shared" si="24"/>
        <v>-0.43572984749454413</v>
      </c>
      <c r="L158" s="14"/>
      <c r="M158" s="14"/>
      <c r="N158" s="14"/>
    </row>
    <row r="159" spans="1:14">
      <c r="A159" s="7">
        <v>206</v>
      </c>
      <c r="B159" s="7">
        <v>5.99</v>
      </c>
      <c r="C159" s="7">
        <v>5.99</v>
      </c>
      <c r="D159" s="7">
        <v>5.83</v>
      </c>
      <c r="E159" s="7">
        <v>4.75</v>
      </c>
      <c r="F159" s="7">
        <v>-1.08</v>
      </c>
      <c r="G159" s="7">
        <v>5.29</v>
      </c>
      <c r="H159" s="7">
        <v>0.54</v>
      </c>
      <c r="I159" s="7">
        <v>300</v>
      </c>
      <c r="J159">
        <f t="shared" si="24"/>
        <v>-2.9950083194675492</v>
      </c>
      <c r="K159">
        <f t="shared" si="24"/>
        <v>3.9387308533916783</v>
      </c>
      <c r="L159" s="14"/>
      <c r="M159" s="14"/>
      <c r="N159" s="14"/>
    </row>
    <row r="160" spans="1:14">
      <c r="A160" s="7">
        <v>207</v>
      </c>
      <c r="B160" s="7">
        <v>5.99</v>
      </c>
      <c r="C160" s="7">
        <v>5.99</v>
      </c>
      <c r="D160" s="7">
        <v>5.83</v>
      </c>
      <c r="E160" s="7">
        <v>4.75</v>
      </c>
      <c r="F160" s="7">
        <v>-1.08</v>
      </c>
      <c r="G160" s="7">
        <v>5.29</v>
      </c>
      <c r="H160" s="7">
        <v>0.54</v>
      </c>
      <c r="I160" s="7">
        <v>100</v>
      </c>
      <c r="J160">
        <f t="shared" si="24"/>
        <v>0</v>
      </c>
      <c r="K160">
        <f t="shared" si="24"/>
        <v>0</v>
      </c>
      <c r="L160" s="14"/>
      <c r="M160" s="14"/>
      <c r="N160" s="14"/>
    </row>
    <row r="161" spans="1:14">
      <c r="A161" s="7">
        <v>208</v>
      </c>
      <c r="B161" s="7">
        <v>5.9973000000000001</v>
      </c>
      <c r="C161" s="7">
        <v>6</v>
      </c>
      <c r="D161" s="7">
        <v>6.01</v>
      </c>
      <c r="E161" s="7">
        <v>4.66</v>
      </c>
      <c r="F161" s="7">
        <v>-1.34</v>
      </c>
      <c r="G161" s="7">
        <v>5.34</v>
      </c>
      <c r="H161" s="7">
        <v>0.67</v>
      </c>
      <c r="I161" s="7">
        <v>433</v>
      </c>
      <c r="J161">
        <f t="shared" si="24"/>
        <v>3.0874785591766676</v>
      </c>
      <c r="K161">
        <f t="shared" si="24"/>
        <v>-1.8947368421052602</v>
      </c>
      <c r="L161" s="14"/>
      <c r="M161" s="14"/>
      <c r="N161" s="14"/>
    </row>
    <row r="162" spans="1:14">
      <c r="A162" s="7">
        <v>209</v>
      </c>
      <c r="B162" s="7">
        <v>5.99</v>
      </c>
      <c r="C162" s="7">
        <v>5.9997999999999996</v>
      </c>
      <c r="D162" s="7">
        <v>6</v>
      </c>
      <c r="E162" s="7">
        <v>4.99</v>
      </c>
      <c r="F162" s="7">
        <v>-1.01</v>
      </c>
      <c r="G162" s="7">
        <v>5.5</v>
      </c>
      <c r="H162" s="7">
        <v>0.5</v>
      </c>
      <c r="I162" s="7">
        <v>1600</v>
      </c>
      <c r="J162">
        <f t="shared" si="24"/>
        <v>-0.16638935108152725</v>
      </c>
      <c r="K162">
        <f t="shared" si="24"/>
        <v>7.0815450643776838</v>
      </c>
      <c r="L162" s="14"/>
      <c r="M162" s="14"/>
      <c r="N162" s="14"/>
    </row>
    <row r="163" spans="1:14">
      <c r="A163" s="7">
        <v>212</v>
      </c>
      <c r="B163" s="7">
        <v>6</v>
      </c>
      <c r="C163" s="7">
        <v>6</v>
      </c>
      <c r="D163" s="7">
        <v>6.01</v>
      </c>
      <c r="E163" s="7">
        <v>4.99</v>
      </c>
      <c r="F163" s="7">
        <v>-1.02</v>
      </c>
      <c r="G163" s="7">
        <v>5.5</v>
      </c>
      <c r="H163" s="7">
        <v>0.51</v>
      </c>
      <c r="I163" s="7">
        <v>100</v>
      </c>
      <c r="J163">
        <f t="shared" si="24"/>
        <v>0.16666666666666313</v>
      </c>
      <c r="K163">
        <f t="shared" si="24"/>
        <v>0</v>
      </c>
      <c r="L163" s="14"/>
      <c r="M163" s="14"/>
      <c r="N163" s="14"/>
    </row>
    <row r="164" spans="1:14">
      <c r="A164" s="7">
        <v>213</v>
      </c>
      <c r="B164" s="7">
        <v>6</v>
      </c>
      <c r="C164" s="7">
        <v>6</v>
      </c>
      <c r="D164" s="7">
        <v>6.01</v>
      </c>
      <c r="E164" s="7">
        <v>4.99</v>
      </c>
      <c r="F164" s="7">
        <v>-1.02</v>
      </c>
      <c r="G164" s="7">
        <v>5.5</v>
      </c>
      <c r="H164" s="7">
        <v>0.51</v>
      </c>
      <c r="I164" s="7">
        <v>1303</v>
      </c>
      <c r="J164">
        <f t="shared" si="24"/>
        <v>0</v>
      </c>
      <c r="K164">
        <f t="shared" si="24"/>
        <v>0</v>
      </c>
      <c r="L164" s="14"/>
      <c r="M164" s="14"/>
      <c r="N164" s="14"/>
    </row>
    <row r="165" spans="1:14">
      <c r="A165" s="7">
        <v>216</v>
      </c>
      <c r="B165" s="7">
        <v>5.9950000000000001</v>
      </c>
      <c r="C165" s="7">
        <v>5.9950000000000001</v>
      </c>
      <c r="D165" s="7">
        <v>5.92</v>
      </c>
      <c r="E165" s="7">
        <v>5.08</v>
      </c>
      <c r="F165" s="7">
        <v>-0.84</v>
      </c>
      <c r="G165" s="7">
        <v>5.5</v>
      </c>
      <c r="H165" s="7">
        <v>0.42</v>
      </c>
      <c r="I165" s="7">
        <v>700</v>
      </c>
      <c r="J165">
        <f t="shared" si="24"/>
        <v>-1.4975041597337746</v>
      </c>
      <c r="K165">
        <f t="shared" si="24"/>
        <v>1.8036072144288546</v>
      </c>
      <c r="L165" s="14"/>
      <c r="M165" s="14"/>
      <c r="N165" s="14"/>
    </row>
    <row r="166" spans="1:14">
      <c r="A166" s="7">
        <v>217</v>
      </c>
      <c r="B166" s="7">
        <v>6</v>
      </c>
      <c r="C166" s="7">
        <v>6</v>
      </c>
      <c r="D166" s="7">
        <v>6.01</v>
      </c>
      <c r="E166" s="7">
        <v>4.99</v>
      </c>
      <c r="F166" s="7">
        <v>-1.02</v>
      </c>
      <c r="G166" s="7">
        <v>5.5</v>
      </c>
      <c r="H166" s="7">
        <v>0.51</v>
      </c>
      <c r="I166" s="7">
        <v>100</v>
      </c>
      <c r="J166">
        <f t="shared" si="24"/>
        <v>1.520270270270268</v>
      </c>
      <c r="K166">
        <f t="shared" si="24"/>
        <v>-1.7716535433070839</v>
      </c>
      <c r="L166" s="14"/>
      <c r="M166" s="14"/>
      <c r="N166" s="14"/>
    </row>
    <row r="167" spans="1:14">
      <c r="A167" s="7">
        <v>219</v>
      </c>
      <c r="B167" s="7">
        <v>6</v>
      </c>
      <c r="C167" s="7">
        <v>6</v>
      </c>
      <c r="D167" s="7">
        <v>6.01</v>
      </c>
      <c r="E167" s="7">
        <v>4.99</v>
      </c>
      <c r="F167" s="7">
        <v>-1.02</v>
      </c>
      <c r="G167" s="7">
        <v>5.5</v>
      </c>
      <c r="H167" s="7">
        <v>0.51</v>
      </c>
      <c r="I167" s="7">
        <v>100</v>
      </c>
      <c r="J167">
        <f t="shared" si="24"/>
        <v>0</v>
      </c>
      <c r="K167">
        <f t="shared" si="24"/>
        <v>0</v>
      </c>
      <c r="L167" s="14"/>
      <c r="M167" s="14"/>
      <c r="N167" s="14"/>
    </row>
    <row r="168" spans="1:14">
      <c r="A168" s="7">
        <v>220</v>
      </c>
      <c r="B168" s="7">
        <v>6</v>
      </c>
      <c r="C168" s="7">
        <v>6</v>
      </c>
      <c r="D168" s="7">
        <v>6.01</v>
      </c>
      <c r="E168" s="7">
        <v>4.99</v>
      </c>
      <c r="F168" s="7">
        <v>-1.02</v>
      </c>
      <c r="G168" s="7">
        <v>5.5</v>
      </c>
      <c r="H168" s="7">
        <v>0.51</v>
      </c>
      <c r="I168" s="7">
        <v>100</v>
      </c>
      <c r="J168">
        <f t="shared" si="24"/>
        <v>0</v>
      </c>
      <c r="K168">
        <f t="shared" si="24"/>
        <v>0</v>
      </c>
      <c r="L168" s="14"/>
      <c r="M168" s="14"/>
      <c r="N168" s="14"/>
    </row>
    <row r="169" spans="1:14">
      <c r="A169" s="7">
        <v>222</v>
      </c>
      <c r="B169" s="7">
        <v>6</v>
      </c>
      <c r="C169" s="7">
        <v>6</v>
      </c>
      <c r="D169" s="7">
        <v>6.01</v>
      </c>
      <c r="E169" s="7">
        <v>4.99</v>
      </c>
      <c r="F169" s="7">
        <v>-1.02</v>
      </c>
      <c r="G169" s="7">
        <v>5.5</v>
      </c>
      <c r="H169" s="7">
        <v>0.51</v>
      </c>
      <c r="I169" s="7">
        <v>100</v>
      </c>
      <c r="J169">
        <f t="shared" si="24"/>
        <v>0</v>
      </c>
      <c r="K169">
        <f t="shared" si="24"/>
        <v>0</v>
      </c>
      <c r="L169" s="14"/>
      <c r="M169" s="14"/>
      <c r="N169" s="14"/>
    </row>
    <row r="170" spans="1:14">
      <c r="A170" s="7">
        <v>225</v>
      </c>
      <c r="B170" s="7">
        <v>6</v>
      </c>
      <c r="C170" s="7">
        <v>5.9999000000000002</v>
      </c>
      <c r="D170" s="7">
        <v>6.01</v>
      </c>
      <c r="E170" s="7">
        <v>4.99</v>
      </c>
      <c r="F170" s="7">
        <v>-1.02</v>
      </c>
      <c r="G170" s="7">
        <v>5.5</v>
      </c>
      <c r="H170" s="7">
        <v>0.51</v>
      </c>
      <c r="I170" s="7">
        <v>700</v>
      </c>
      <c r="J170">
        <f t="shared" si="24"/>
        <v>0</v>
      </c>
      <c r="K170">
        <f t="shared" si="24"/>
        <v>0</v>
      </c>
      <c r="L170" s="14"/>
      <c r="M170" s="14"/>
      <c r="N170" s="14"/>
    </row>
    <row r="171" spans="1:14">
      <c r="A171" s="7">
        <v>226</v>
      </c>
      <c r="B171" s="7">
        <v>5.9909999999999997</v>
      </c>
      <c r="C171" s="7">
        <v>5.9909999999999997</v>
      </c>
      <c r="D171" s="7">
        <v>5.85</v>
      </c>
      <c r="E171" s="7">
        <v>5.15</v>
      </c>
      <c r="F171" s="7">
        <v>-0.7</v>
      </c>
      <c r="G171" s="7">
        <v>5.5</v>
      </c>
      <c r="H171" s="7">
        <v>0.35</v>
      </c>
      <c r="I171" s="7">
        <v>200</v>
      </c>
      <c r="J171">
        <f t="shared" si="24"/>
        <v>-2.662229617304495</v>
      </c>
      <c r="K171">
        <f t="shared" si="24"/>
        <v>3.2064128256513049</v>
      </c>
      <c r="L171" s="14"/>
      <c r="M171" s="14"/>
      <c r="N171" s="14"/>
    </row>
    <row r="172" spans="1:14">
      <c r="A172" s="7">
        <v>228</v>
      </c>
      <c r="B172" s="7">
        <v>6</v>
      </c>
      <c r="C172" s="7">
        <v>6</v>
      </c>
      <c r="D172" s="7">
        <v>6.01</v>
      </c>
      <c r="E172" s="7">
        <v>4.99</v>
      </c>
      <c r="F172" s="7">
        <v>-1.02</v>
      </c>
      <c r="G172" s="7">
        <v>5.5</v>
      </c>
      <c r="H172" s="7">
        <v>0.51</v>
      </c>
      <c r="I172" s="7">
        <v>200</v>
      </c>
      <c r="J172">
        <f t="shared" si="24"/>
        <v>2.7350427350427373</v>
      </c>
      <c r="K172">
        <f t="shared" si="24"/>
        <v>-3.106796116504857</v>
      </c>
      <c r="L172" s="14"/>
      <c r="M172" s="14"/>
      <c r="N172" s="14"/>
    </row>
    <row r="173" spans="1:14">
      <c r="A173" s="7">
        <v>231</v>
      </c>
      <c r="B173" s="7">
        <v>5.99</v>
      </c>
      <c r="C173" s="7">
        <v>5.99</v>
      </c>
      <c r="D173" s="7">
        <v>5.83</v>
      </c>
      <c r="E173" s="7">
        <v>5.16</v>
      </c>
      <c r="F173" s="7">
        <v>-0.67</v>
      </c>
      <c r="G173" s="7">
        <v>5.5</v>
      </c>
      <c r="H173" s="7">
        <v>0.33</v>
      </c>
      <c r="I173" s="7">
        <v>500</v>
      </c>
      <c r="J173">
        <f t="shared" si="24"/>
        <v>-2.9950083194675492</v>
      </c>
      <c r="K173">
        <f t="shared" si="24"/>
        <v>3.4068136272545075</v>
      </c>
      <c r="L173" s="14"/>
      <c r="M173" s="14"/>
      <c r="N173" s="14"/>
    </row>
    <row r="174" spans="1:14">
      <c r="A174" s="7">
        <v>232</v>
      </c>
      <c r="B174" s="7">
        <v>5.99</v>
      </c>
      <c r="C174" s="7">
        <v>5.98</v>
      </c>
      <c r="D174" s="7">
        <v>5.65</v>
      </c>
      <c r="E174" s="7">
        <v>5.01</v>
      </c>
      <c r="F174" s="7">
        <v>-0.65</v>
      </c>
      <c r="G174" s="7">
        <v>5.33</v>
      </c>
      <c r="H174" s="7">
        <v>0.32</v>
      </c>
      <c r="I174" s="7">
        <v>2636</v>
      </c>
      <c r="J174">
        <f t="shared" si="24"/>
        <v>-3.0874785591766676</v>
      </c>
      <c r="K174">
        <f t="shared" si="24"/>
        <v>-2.9069767441860535</v>
      </c>
      <c r="L174" s="14"/>
      <c r="M174" s="14"/>
      <c r="N174" s="14"/>
    </row>
    <row r="175" spans="1:14">
      <c r="A175" s="7">
        <v>237</v>
      </c>
      <c r="B175" s="7">
        <v>5.9766000000000004</v>
      </c>
      <c r="C175" s="7">
        <v>5.9766000000000004</v>
      </c>
      <c r="D175" s="7">
        <v>5.59</v>
      </c>
      <c r="E175" s="7">
        <v>5.07</v>
      </c>
      <c r="F175" s="7">
        <v>-0.53</v>
      </c>
      <c r="G175" s="7">
        <v>5.33</v>
      </c>
      <c r="H175" s="7">
        <v>0.26</v>
      </c>
      <c r="I175" s="7">
        <v>500</v>
      </c>
      <c r="J175">
        <f t="shared" si="24"/>
        <v>-1.061946902654876</v>
      </c>
      <c r="K175">
        <f t="shared" si="24"/>
        <v>1.1976047904191716</v>
      </c>
      <c r="L175" s="14"/>
      <c r="M175" s="14"/>
      <c r="N175" s="14"/>
    </row>
    <row r="176" spans="1:14">
      <c r="A176" s="7">
        <v>239</v>
      </c>
      <c r="B176" s="7">
        <v>5.98</v>
      </c>
      <c r="C176" s="7">
        <v>5.98</v>
      </c>
      <c r="D176" s="7">
        <v>5.65</v>
      </c>
      <c r="E176" s="7">
        <v>5.01</v>
      </c>
      <c r="F176" s="7">
        <v>-0.65</v>
      </c>
      <c r="G176" s="7">
        <v>5.33</v>
      </c>
      <c r="H176" s="7">
        <v>0.32</v>
      </c>
      <c r="I176" s="7">
        <v>100</v>
      </c>
      <c r="J176">
        <f t="shared" si="24"/>
        <v>1.07334525939178</v>
      </c>
      <c r="K176">
        <f t="shared" si="24"/>
        <v>-1.1834319526627315</v>
      </c>
      <c r="L176" s="14"/>
      <c r="M176" s="14"/>
      <c r="N176" s="14"/>
    </row>
    <row r="177" spans="1:14">
      <c r="A177" s="7">
        <v>240</v>
      </c>
      <c r="B177" s="7">
        <v>5.9786000000000001</v>
      </c>
      <c r="C177" s="7">
        <v>5.98</v>
      </c>
      <c r="D177" s="7">
        <v>5.65</v>
      </c>
      <c r="E177" s="7">
        <v>5.05</v>
      </c>
      <c r="F177" s="7">
        <v>-0.6</v>
      </c>
      <c r="G177" s="7">
        <v>5.35</v>
      </c>
      <c r="H177" s="7">
        <v>0.3</v>
      </c>
      <c r="I177" s="7">
        <v>1100</v>
      </c>
      <c r="J177">
        <f t="shared" si="24"/>
        <v>0</v>
      </c>
      <c r="K177">
        <f t="shared" si="24"/>
        <v>0.79840319361277523</v>
      </c>
      <c r="L177" s="14"/>
      <c r="M177" s="14"/>
      <c r="N177" s="14"/>
    </row>
    <row r="178" spans="1:14">
      <c r="A178" s="7">
        <v>241</v>
      </c>
      <c r="B178" s="7">
        <v>5.98</v>
      </c>
      <c r="C178" s="7">
        <v>5.9989999999999997</v>
      </c>
      <c r="D178" s="7">
        <v>5.99</v>
      </c>
      <c r="E178" s="7">
        <v>5.35</v>
      </c>
      <c r="F178" s="7">
        <v>-0.64</v>
      </c>
      <c r="G178" s="7">
        <v>5.67</v>
      </c>
      <c r="H178" s="7">
        <v>0.32</v>
      </c>
      <c r="I178" s="7">
        <v>2200</v>
      </c>
      <c r="J178">
        <f t="shared" si="24"/>
        <v>6.0176991150442447</v>
      </c>
      <c r="K178">
        <f t="shared" si="24"/>
        <v>5.9405940594059379</v>
      </c>
      <c r="L178" s="14"/>
      <c r="M178" s="14"/>
      <c r="N178" s="14"/>
    </row>
    <row r="179" spans="1:14">
      <c r="A179" s="7">
        <v>243</v>
      </c>
      <c r="B179" s="7">
        <v>5.99</v>
      </c>
      <c r="C179" s="7">
        <v>5.98</v>
      </c>
      <c r="D179" s="7">
        <v>5.65</v>
      </c>
      <c r="E179" s="7">
        <v>5.36</v>
      </c>
      <c r="F179" s="7">
        <v>-0.3</v>
      </c>
      <c r="G179" s="7">
        <v>5.5</v>
      </c>
      <c r="H179" s="7">
        <v>0.15</v>
      </c>
      <c r="I179" s="7">
        <v>700</v>
      </c>
      <c r="J179">
        <f t="shared" si="24"/>
        <v>-5.6761268781302148</v>
      </c>
      <c r="K179">
        <f t="shared" si="24"/>
        <v>0.18691588785047991</v>
      </c>
      <c r="L179" s="14"/>
      <c r="M179" s="14"/>
      <c r="N179" s="14"/>
    </row>
    <row r="180" spans="1:14">
      <c r="A180" s="7">
        <v>247</v>
      </c>
      <c r="B180" s="7">
        <v>5.98</v>
      </c>
      <c r="C180" s="7">
        <v>5.97</v>
      </c>
      <c r="D180" s="7">
        <v>5.48</v>
      </c>
      <c r="E180" s="7">
        <v>5.2</v>
      </c>
      <c r="F180" s="7">
        <v>-0.28000000000000003</v>
      </c>
      <c r="G180" s="7">
        <v>5.34</v>
      </c>
      <c r="H180" s="7">
        <v>0.14000000000000001</v>
      </c>
      <c r="I180" s="7">
        <v>781</v>
      </c>
      <c r="J180">
        <f t="shared" si="24"/>
        <v>-3.0088495575221224</v>
      </c>
      <c r="K180">
        <f t="shared" si="24"/>
        <v>-2.985074626865674</v>
      </c>
      <c r="L180" s="14"/>
      <c r="M180" s="14"/>
      <c r="N180" s="14"/>
    </row>
    <row r="181" spans="1:14">
      <c r="A181" s="7">
        <v>248</v>
      </c>
      <c r="B181" s="7">
        <v>5.9589999999999996</v>
      </c>
      <c r="C181" s="7">
        <v>5.95</v>
      </c>
      <c r="D181" s="7">
        <v>5.12</v>
      </c>
      <c r="E181" s="7">
        <v>5.25</v>
      </c>
      <c r="F181" s="7">
        <v>0.13</v>
      </c>
      <c r="G181" s="7">
        <v>5.19</v>
      </c>
      <c r="H181" s="7">
        <v>-0.06</v>
      </c>
      <c r="I181" s="7">
        <v>200</v>
      </c>
      <c r="J181">
        <f t="shared" si="24"/>
        <v>-6.5693430656934364</v>
      </c>
      <c r="K181">
        <f t="shared" si="24"/>
        <v>0.96153846153845812</v>
      </c>
      <c r="L181" s="14"/>
      <c r="M181" s="14"/>
      <c r="N181" s="14"/>
    </row>
    <row r="182" spans="1:14">
      <c r="A182" s="7">
        <v>250</v>
      </c>
      <c r="B182" s="7">
        <v>5.9550000000000001</v>
      </c>
      <c r="C182" s="7">
        <v>5.9550000000000001</v>
      </c>
      <c r="D182" s="7">
        <v>5.21</v>
      </c>
      <c r="E182" s="7">
        <v>5.16</v>
      </c>
      <c r="F182" s="7">
        <v>-0.05</v>
      </c>
      <c r="G182" s="7">
        <v>5.19</v>
      </c>
      <c r="H182" s="7">
        <v>0.03</v>
      </c>
      <c r="I182" s="7">
        <v>100</v>
      </c>
      <c r="J182">
        <f t="shared" si="24"/>
        <v>1.7578124999999973</v>
      </c>
      <c r="K182">
        <f t="shared" si="24"/>
        <v>-1.7142857142857115</v>
      </c>
      <c r="L182" s="14"/>
      <c r="M182" s="14"/>
      <c r="N182" s="14"/>
    </row>
    <row r="183" spans="1:14">
      <c r="A183" s="7">
        <v>251</v>
      </c>
      <c r="B183" s="7">
        <v>5.95</v>
      </c>
      <c r="C183" s="7">
        <v>5.95</v>
      </c>
      <c r="D183" s="7">
        <v>5.12</v>
      </c>
      <c r="E183" s="7">
        <v>5.25</v>
      </c>
      <c r="F183" s="7">
        <v>0.13</v>
      </c>
      <c r="G183" s="7">
        <v>5.19</v>
      </c>
      <c r="H183" s="7">
        <v>-0.06</v>
      </c>
      <c r="I183" s="7">
        <v>200</v>
      </c>
      <c r="J183">
        <f t="shared" si="24"/>
        <v>-1.7274472168905923</v>
      </c>
      <c r="K183">
        <f t="shared" si="24"/>
        <v>1.744186046511625</v>
      </c>
      <c r="L183" s="14"/>
      <c r="M183" s="14"/>
      <c r="N183" s="14"/>
    </row>
    <row r="184" spans="1:14">
      <c r="A184" s="7">
        <v>252</v>
      </c>
      <c r="B184" s="7">
        <v>5.95</v>
      </c>
      <c r="C184" s="7">
        <v>5.95</v>
      </c>
      <c r="D184" s="7">
        <v>5.12</v>
      </c>
      <c r="E184" s="7">
        <v>5.25</v>
      </c>
      <c r="F184" s="7">
        <v>0.13</v>
      </c>
      <c r="G184" s="7">
        <v>5.19</v>
      </c>
      <c r="H184" s="7">
        <v>-0.06</v>
      </c>
      <c r="I184" s="7">
        <v>4700</v>
      </c>
      <c r="J184">
        <f t="shared" si="24"/>
        <v>0</v>
      </c>
      <c r="K184">
        <f t="shared" si="24"/>
        <v>0</v>
      </c>
      <c r="L184" s="14"/>
      <c r="M184" s="14"/>
      <c r="N184" s="14"/>
    </row>
    <row r="185" spans="1:14">
      <c r="A185" s="7">
        <v>253</v>
      </c>
      <c r="B185" s="7">
        <v>5.96</v>
      </c>
      <c r="C185" s="7">
        <v>5.9550000000000001</v>
      </c>
      <c r="D185" s="7">
        <v>5.21</v>
      </c>
      <c r="E185" s="7">
        <v>4.99</v>
      </c>
      <c r="F185" s="7">
        <v>-0.22</v>
      </c>
      <c r="G185" s="7">
        <v>5.0999999999999996</v>
      </c>
      <c r="H185" s="7">
        <v>0.11</v>
      </c>
      <c r="I185" s="7">
        <v>500</v>
      </c>
      <c r="J185">
        <f t="shared" si="24"/>
        <v>1.7578124999999973</v>
      </c>
      <c r="K185">
        <f t="shared" si="24"/>
        <v>-4.9523809523809481</v>
      </c>
      <c r="L185" s="14"/>
      <c r="M185" s="14"/>
      <c r="N185" s="14"/>
    </row>
    <row r="186" spans="1:14">
      <c r="A186" s="7">
        <v>256</v>
      </c>
      <c r="B186" s="7">
        <v>5.9580000000000002</v>
      </c>
      <c r="C186" s="7">
        <v>5.9580000000000002</v>
      </c>
      <c r="D186" s="7">
        <v>5.27</v>
      </c>
      <c r="E186" s="7">
        <v>4.9400000000000004</v>
      </c>
      <c r="F186" s="7">
        <v>-0.33</v>
      </c>
      <c r="G186" s="7">
        <v>5.0999999999999996</v>
      </c>
      <c r="H186" s="7">
        <v>0.16</v>
      </c>
      <c r="I186" s="7">
        <v>1225</v>
      </c>
      <c r="J186">
        <f t="shared" si="24"/>
        <v>1.151631477927056</v>
      </c>
      <c r="K186">
        <f t="shared" si="24"/>
        <v>-1.0020040080160284</v>
      </c>
      <c r="L186" s="14"/>
      <c r="M186" s="14"/>
      <c r="N186" s="14"/>
    </row>
    <row r="187" spans="1:14">
      <c r="A187" s="7">
        <v>258</v>
      </c>
      <c r="B187" s="7">
        <v>5.95</v>
      </c>
      <c r="C187" s="7">
        <v>5.96</v>
      </c>
      <c r="D187" s="7">
        <v>5.3</v>
      </c>
      <c r="E187" s="7">
        <v>5.24</v>
      </c>
      <c r="F187" s="7">
        <v>-0.06</v>
      </c>
      <c r="G187" s="7">
        <v>5.27</v>
      </c>
      <c r="H187" s="7">
        <v>0.03</v>
      </c>
      <c r="I187" s="7">
        <v>200</v>
      </c>
      <c r="J187">
        <f t="shared" si="24"/>
        <v>0.5692599620493406</v>
      </c>
      <c r="K187">
        <f t="shared" si="24"/>
        <v>6.072874493927122</v>
      </c>
      <c r="L187" s="14"/>
      <c r="M187" s="14"/>
      <c r="N187" s="14"/>
    </row>
    <row r="188" spans="1:14">
      <c r="A188" s="7">
        <v>260</v>
      </c>
      <c r="B188" s="7">
        <v>5.9629000000000003</v>
      </c>
      <c r="C188" s="7">
        <v>5.9649999999999999</v>
      </c>
      <c r="D188" s="7">
        <v>5.39</v>
      </c>
      <c r="E188" s="7">
        <v>5.22</v>
      </c>
      <c r="F188" s="7">
        <v>-0.17</v>
      </c>
      <c r="G188" s="7">
        <v>5.31</v>
      </c>
      <c r="H188" s="7">
        <v>0.08</v>
      </c>
      <c r="I188" s="7">
        <v>360</v>
      </c>
      <c r="J188">
        <f t="shared" si="24"/>
        <v>1.6981132075471674</v>
      </c>
      <c r="K188">
        <f t="shared" si="24"/>
        <v>-0.38167938931298589</v>
      </c>
      <c r="L188" s="14"/>
      <c r="M188" s="14"/>
      <c r="N188" s="14"/>
    </row>
    <row r="189" spans="1:14">
      <c r="A189" s="7">
        <v>264</v>
      </c>
      <c r="B189" s="7">
        <v>5.9669999999999996</v>
      </c>
      <c r="C189" s="7">
        <v>5.9669999999999996</v>
      </c>
      <c r="D189" s="7">
        <v>5.42</v>
      </c>
      <c r="E189" s="7">
        <v>5.19</v>
      </c>
      <c r="F189" s="7">
        <v>-0.24</v>
      </c>
      <c r="G189" s="7">
        <v>5.31</v>
      </c>
      <c r="H189" s="7">
        <v>0.12</v>
      </c>
      <c r="I189" s="7">
        <v>200</v>
      </c>
      <c r="J189">
        <f t="shared" si="24"/>
        <v>0.55658627087198986</v>
      </c>
      <c r="K189">
        <f t="shared" si="24"/>
        <v>-0.57471264367814867</v>
      </c>
      <c r="L189" s="14"/>
      <c r="M189" s="14"/>
      <c r="N189" s="14"/>
    </row>
    <row r="190" spans="1:14">
      <c r="A190" s="7">
        <v>266</v>
      </c>
      <c r="B190" s="7">
        <v>5.97</v>
      </c>
      <c r="C190" s="7">
        <v>5.97</v>
      </c>
      <c r="D190" s="7">
        <v>5.48</v>
      </c>
      <c r="E190" s="7">
        <v>5.13</v>
      </c>
      <c r="F190" s="7">
        <v>-0.34</v>
      </c>
      <c r="G190" s="7">
        <v>5.31</v>
      </c>
      <c r="H190" s="7">
        <v>0.17</v>
      </c>
      <c r="I190" s="7">
        <v>100</v>
      </c>
      <c r="J190">
        <f t="shared" si="24"/>
        <v>1.1070110701107103</v>
      </c>
      <c r="K190">
        <f t="shared" si="24"/>
        <v>-1.1560693641618591</v>
      </c>
      <c r="L190" s="14"/>
      <c r="M190" s="14"/>
      <c r="N190" s="14"/>
    </row>
    <row r="191" spans="1:14">
      <c r="A191" s="7">
        <v>268</v>
      </c>
      <c r="B191" s="7">
        <v>5.97</v>
      </c>
      <c r="C191" s="7">
        <v>5.9706000000000001</v>
      </c>
      <c r="D191" s="7">
        <v>5.49</v>
      </c>
      <c r="E191" s="7">
        <v>5.14</v>
      </c>
      <c r="F191" s="7">
        <v>-0.34</v>
      </c>
      <c r="G191" s="7">
        <v>5.32</v>
      </c>
      <c r="H191" s="7">
        <v>0.17</v>
      </c>
      <c r="I191" s="7">
        <v>3350</v>
      </c>
      <c r="J191">
        <f t="shared" si="24"/>
        <v>0.1824817518248136</v>
      </c>
      <c r="K191">
        <f t="shared" si="24"/>
        <v>0.19493177387913815</v>
      </c>
      <c r="L191" s="14"/>
      <c r="M191" s="14"/>
      <c r="N191" s="14"/>
    </row>
    <row r="192" spans="1:14">
      <c r="A192" s="7">
        <v>269</v>
      </c>
      <c r="B192" s="7">
        <v>5.98</v>
      </c>
      <c r="C192" s="7">
        <v>5.9747000000000003</v>
      </c>
      <c r="D192" s="7">
        <v>5.56</v>
      </c>
      <c r="E192" s="7">
        <v>4.8899999999999997</v>
      </c>
      <c r="F192" s="7">
        <v>-0.67</v>
      </c>
      <c r="G192" s="7">
        <v>5.23</v>
      </c>
      <c r="H192" s="7">
        <v>0.33</v>
      </c>
      <c r="I192" s="7">
        <v>600</v>
      </c>
      <c r="J192">
        <f t="shared" si="24"/>
        <v>1.2750455373406082</v>
      </c>
      <c r="K192">
        <f t="shared" si="24"/>
        <v>-4.8638132295719849</v>
      </c>
      <c r="L192" s="14"/>
      <c r="M192" s="14"/>
      <c r="N192" s="14"/>
    </row>
    <row r="193" spans="1:14">
      <c r="A193" s="7">
        <v>270</v>
      </c>
      <c r="B193" s="7">
        <v>5.99</v>
      </c>
      <c r="C193" s="7">
        <v>5.9939</v>
      </c>
      <c r="D193" s="7">
        <v>5.9</v>
      </c>
      <c r="E193" s="7">
        <v>4.6900000000000004</v>
      </c>
      <c r="F193" s="7">
        <v>-1.21</v>
      </c>
      <c r="G193" s="7">
        <v>5.29</v>
      </c>
      <c r="H193" s="7">
        <v>0.61</v>
      </c>
      <c r="I193" s="7">
        <v>570</v>
      </c>
      <c r="J193">
        <f t="shared" si="24"/>
        <v>6.1151079136690791</v>
      </c>
      <c r="K193">
        <f t="shared" si="24"/>
        <v>-4.0899795501022354</v>
      </c>
      <c r="L193" s="14"/>
      <c r="M193" s="14"/>
      <c r="N193" s="14"/>
    </row>
    <row r="194" spans="1:14">
      <c r="A194" s="7">
        <v>271</v>
      </c>
      <c r="B194" s="7">
        <v>6</v>
      </c>
      <c r="C194" s="7">
        <v>6</v>
      </c>
      <c r="D194" s="7">
        <v>6.01</v>
      </c>
      <c r="E194" s="7">
        <v>4.58</v>
      </c>
      <c r="F194" s="7">
        <v>-1.43</v>
      </c>
      <c r="G194" s="7">
        <v>5.29</v>
      </c>
      <c r="H194" s="7">
        <v>0.71</v>
      </c>
      <c r="I194" s="7">
        <v>4150</v>
      </c>
      <c r="J194">
        <f t="shared" si="24"/>
        <v>1.8644067796610073</v>
      </c>
      <c r="K194">
        <f t="shared" si="24"/>
        <v>-2.3454157782516059</v>
      </c>
      <c r="L194" s="14"/>
      <c r="M194" s="14"/>
      <c r="N194" s="14"/>
    </row>
    <row r="195" spans="1:14">
      <c r="A195" s="7">
        <v>272</v>
      </c>
      <c r="B195" s="7">
        <v>6</v>
      </c>
      <c r="C195" s="7">
        <v>6</v>
      </c>
      <c r="D195" s="7">
        <v>6.01</v>
      </c>
      <c r="E195" s="7">
        <v>4.58</v>
      </c>
      <c r="F195" s="7">
        <v>-1.43</v>
      </c>
      <c r="G195" s="7">
        <v>5.29</v>
      </c>
      <c r="H195" s="7">
        <v>0.71</v>
      </c>
      <c r="I195" s="7">
        <v>200</v>
      </c>
      <c r="J195">
        <f t="shared" si="24"/>
        <v>0</v>
      </c>
      <c r="K195">
        <f t="shared" si="24"/>
        <v>0</v>
      </c>
      <c r="L195" s="14"/>
      <c r="M195" s="14"/>
      <c r="N195" s="14"/>
    </row>
    <row r="196" spans="1:14">
      <c r="A196" s="7">
        <v>273</v>
      </c>
      <c r="B196" s="7">
        <v>6</v>
      </c>
      <c r="C196" s="7">
        <v>6.02</v>
      </c>
      <c r="D196" s="7">
        <v>6.36</v>
      </c>
      <c r="E196" s="7">
        <v>4.8899999999999997</v>
      </c>
      <c r="F196" s="7">
        <v>-1.47</v>
      </c>
      <c r="G196" s="7">
        <v>5.63</v>
      </c>
      <c r="H196" s="7">
        <v>0.73</v>
      </c>
      <c r="I196" s="7">
        <v>2400</v>
      </c>
      <c r="J196">
        <f t="shared" si="24"/>
        <v>5.8236272878535864</v>
      </c>
      <c r="K196">
        <f t="shared" si="24"/>
        <v>6.7685589519650566</v>
      </c>
      <c r="L196" s="14"/>
      <c r="M196" s="14"/>
      <c r="N196" s="14"/>
    </row>
    <row r="197" spans="1:14">
      <c r="A197" s="7">
        <v>277</v>
      </c>
      <c r="B197" s="7">
        <v>6.0155000000000003</v>
      </c>
      <c r="C197" s="7">
        <v>6.0201000000000002</v>
      </c>
      <c r="D197" s="7">
        <v>6.36</v>
      </c>
      <c r="E197" s="7">
        <v>5.04</v>
      </c>
      <c r="F197" s="7">
        <v>-1.32</v>
      </c>
      <c r="G197" s="7">
        <v>5.7</v>
      </c>
      <c r="H197" s="7">
        <v>0.66</v>
      </c>
      <c r="I197" s="7">
        <v>2700</v>
      </c>
      <c r="J197">
        <f t="shared" si="24"/>
        <v>0</v>
      </c>
      <c r="K197">
        <f t="shared" si="24"/>
        <v>3.0674846625766947</v>
      </c>
      <c r="L197" s="14"/>
      <c r="M197" s="14"/>
      <c r="N197" s="14"/>
    </row>
    <row r="198" spans="1:14">
      <c r="A198" s="7">
        <v>278</v>
      </c>
      <c r="B198" s="7">
        <v>6.03</v>
      </c>
      <c r="C198" s="7">
        <v>6.0209000000000001</v>
      </c>
      <c r="D198" s="7">
        <v>6.38</v>
      </c>
      <c r="E198" s="7">
        <v>4.7300000000000004</v>
      </c>
      <c r="F198" s="7">
        <v>-1.65</v>
      </c>
      <c r="G198" s="7">
        <v>5.55</v>
      </c>
      <c r="H198" s="7">
        <v>0.83</v>
      </c>
      <c r="I198" s="7">
        <v>200</v>
      </c>
      <c r="J198">
        <f t="shared" si="24"/>
        <v>0.31446540880502472</v>
      </c>
      <c r="K198">
        <f t="shared" si="24"/>
        <v>-6.1507936507936432</v>
      </c>
      <c r="L198" s="14"/>
      <c r="M198" s="14"/>
      <c r="N198" s="14"/>
    </row>
    <row r="199" spans="1:14">
      <c r="A199" s="7">
        <v>279</v>
      </c>
      <c r="B199" s="7">
        <v>6.02</v>
      </c>
      <c r="C199" s="7">
        <v>6.0101000000000004</v>
      </c>
      <c r="D199" s="7">
        <v>6.19</v>
      </c>
      <c r="E199" s="7">
        <v>4.59</v>
      </c>
      <c r="F199" s="7">
        <v>-1.6</v>
      </c>
      <c r="G199" s="7">
        <v>5.39</v>
      </c>
      <c r="H199" s="7">
        <v>0.8</v>
      </c>
      <c r="I199" s="7">
        <v>2326</v>
      </c>
      <c r="J199">
        <f t="shared" si="24"/>
        <v>-2.9780564263322806</v>
      </c>
      <c r="K199">
        <f t="shared" si="24"/>
        <v>-2.9598308668076228</v>
      </c>
      <c r="L199" s="14"/>
      <c r="M199" s="14"/>
      <c r="N199" s="14"/>
    </row>
    <row r="200" spans="1:14">
      <c r="A200" s="7">
        <v>280</v>
      </c>
      <c r="B200" s="7">
        <v>6.0198999999999998</v>
      </c>
      <c r="C200" s="7">
        <v>6.03</v>
      </c>
      <c r="D200" s="7">
        <v>6.54</v>
      </c>
      <c r="E200" s="7">
        <v>4.57</v>
      </c>
      <c r="F200" s="7">
        <v>-1.97</v>
      </c>
      <c r="G200" s="7">
        <v>5.55</v>
      </c>
      <c r="H200" s="7">
        <v>0.98</v>
      </c>
      <c r="I200" s="7">
        <v>962</v>
      </c>
      <c r="J200">
        <f t="shared" si="24"/>
        <v>5.6542810985460354</v>
      </c>
      <c r="K200">
        <f t="shared" si="24"/>
        <v>-0.43572984749454413</v>
      </c>
      <c r="L200" s="14"/>
      <c r="M200" s="14"/>
      <c r="N200" s="14"/>
    </row>
    <row r="201" spans="1:14">
      <c r="A201" s="7">
        <v>281</v>
      </c>
      <c r="B201" s="7">
        <v>6.03</v>
      </c>
      <c r="C201" s="7">
        <v>6.0250000000000004</v>
      </c>
      <c r="D201" s="7">
        <v>6.45</v>
      </c>
      <c r="E201" s="7">
        <v>4.49</v>
      </c>
      <c r="F201" s="7">
        <v>-1.95</v>
      </c>
      <c r="G201" s="7">
        <v>5.47</v>
      </c>
      <c r="H201" s="7">
        <v>0.98</v>
      </c>
      <c r="I201" s="7">
        <v>7800</v>
      </c>
      <c r="J201">
        <f t="shared" si="24"/>
        <v>-1.3761467889908234</v>
      </c>
      <c r="K201">
        <f t="shared" si="24"/>
        <v>-1.7505470459518613</v>
      </c>
      <c r="L201" s="14"/>
      <c r="M201" s="14"/>
      <c r="N201" s="14"/>
    </row>
    <row r="202" spans="1:14">
      <c r="A202" s="7">
        <v>282</v>
      </c>
      <c r="B202" s="7">
        <v>6.0250000000000004</v>
      </c>
      <c r="C202" s="7">
        <v>6.0201000000000002</v>
      </c>
      <c r="D202" s="7">
        <v>6.36</v>
      </c>
      <c r="E202" s="7">
        <v>4.42</v>
      </c>
      <c r="F202" s="7">
        <v>-1.94</v>
      </c>
      <c r="G202" s="7">
        <v>5.39</v>
      </c>
      <c r="H202" s="7">
        <v>0.97</v>
      </c>
      <c r="I202" s="7">
        <v>4748</v>
      </c>
      <c r="J202">
        <f t="shared" si="24"/>
        <v>-1.3953488372093001</v>
      </c>
      <c r="K202">
        <f t="shared" si="24"/>
        <v>-1.5590200445434361</v>
      </c>
      <c r="L202" s="14"/>
      <c r="M202" s="14"/>
      <c r="N202" s="14"/>
    </row>
    <row r="203" spans="1:14">
      <c r="A203" s="7">
        <v>284</v>
      </c>
      <c r="B203" s="7">
        <v>6.0209999999999999</v>
      </c>
      <c r="C203" s="7">
        <v>6.0250000000000004</v>
      </c>
      <c r="D203" s="7">
        <v>6.45</v>
      </c>
      <c r="E203" s="7">
        <v>4.46</v>
      </c>
      <c r="F203" s="7">
        <v>-1.98</v>
      </c>
      <c r="G203" s="7">
        <v>5.46</v>
      </c>
      <c r="H203" s="7">
        <v>0.99</v>
      </c>
      <c r="I203" s="7">
        <v>3160</v>
      </c>
      <c r="J203">
        <f t="shared" si="24"/>
        <v>1.4150943396226392</v>
      </c>
      <c r="K203">
        <f t="shared" si="24"/>
        <v>0.90497737556561164</v>
      </c>
      <c r="L203" s="14"/>
      <c r="M203" s="14"/>
      <c r="N203" s="14"/>
    </row>
    <row r="204" spans="1:14">
      <c r="A204" s="7">
        <v>285</v>
      </c>
      <c r="B204" s="7">
        <v>6.0237999999999996</v>
      </c>
      <c r="C204" s="7">
        <v>6.0250000000000004</v>
      </c>
      <c r="D204" s="7">
        <v>6.45</v>
      </c>
      <c r="E204" s="7">
        <v>4.5</v>
      </c>
      <c r="F204" s="7">
        <v>-1.94</v>
      </c>
      <c r="G204" s="7">
        <v>5.48</v>
      </c>
      <c r="H204" s="7">
        <v>0.97</v>
      </c>
      <c r="I204" s="7">
        <v>3360</v>
      </c>
      <c r="J204">
        <f t="shared" si="24"/>
        <v>0</v>
      </c>
      <c r="K204">
        <f t="shared" si="24"/>
        <v>0.89686098654708601</v>
      </c>
      <c r="L204" s="14"/>
      <c r="M204" s="14"/>
      <c r="N204" s="14"/>
    </row>
    <row r="205" spans="1:14">
      <c r="A205" s="7">
        <v>286</v>
      </c>
      <c r="B205" s="7">
        <v>6.02</v>
      </c>
      <c r="C205" s="7">
        <v>6.02</v>
      </c>
      <c r="D205" s="7">
        <v>6.36</v>
      </c>
      <c r="E205" s="7">
        <v>4.59</v>
      </c>
      <c r="F205" s="7">
        <v>-1.77</v>
      </c>
      <c r="G205" s="7">
        <v>5.48</v>
      </c>
      <c r="H205" s="7">
        <v>0.88</v>
      </c>
      <c r="I205" s="7">
        <v>200</v>
      </c>
      <c r="J205">
        <f t="shared" si="24"/>
        <v>-1.3953488372093001</v>
      </c>
      <c r="K205">
        <f t="shared" si="24"/>
        <v>1.9999999999999969</v>
      </c>
      <c r="L205" s="14"/>
      <c r="M205" s="14"/>
      <c r="N205" s="14"/>
    </row>
    <row r="206" spans="1:14">
      <c r="A206" s="7">
        <v>287</v>
      </c>
      <c r="B206" s="7">
        <v>6.0209999999999999</v>
      </c>
      <c r="C206" s="7">
        <v>6.01</v>
      </c>
      <c r="D206" s="7">
        <v>6.18</v>
      </c>
      <c r="E206" s="7">
        <v>4.4000000000000004</v>
      </c>
      <c r="F206" s="7">
        <v>-1.78</v>
      </c>
      <c r="G206" s="7">
        <v>5.29</v>
      </c>
      <c r="H206" s="7">
        <v>0.89</v>
      </c>
      <c r="I206" s="7">
        <v>2500</v>
      </c>
      <c r="J206">
        <f t="shared" si="24"/>
        <v>-2.8301886792452926</v>
      </c>
      <c r="K206">
        <f t="shared" si="24"/>
        <v>-4.1394335511982465</v>
      </c>
      <c r="L206" s="14"/>
      <c r="M206" s="14"/>
      <c r="N206" s="14"/>
    </row>
    <row r="207" spans="1:14">
      <c r="A207" s="7">
        <v>288</v>
      </c>
      <c r="B207" s="7">
        <v>6</v>
      </c>
      <c r="C207" s="7">
        <v>6</v>
      </c>
      <c r="D207" s="7">
        <v>6.01</v>
      </c>
      <c r="E207" s="7">
        <v>4.58</v>
      </c>
      <c r="F207" s="7">
        <v>-1.43</v>
      </c>
      <c r="G207" s="7">
        <v>5.29</v>
      </c>
      <c r="H207" s="7">
        <v>0.71</v>
      </c>
      <c r="I207" s="7">
        <v>100</v>
      </c>
      <c r="J207">
        <f t="shared" si="24"/>
        <v>-2.7508090614886722</v>
      </c>
      <c r="K207">
        <f t="shared" si="24"/>
        <v>4.0909090909090837</v>
      </c>
      <c r="L207" s="14"/>
      <c r="M207" s="14"/>
      <c r="N207" s="14"/>
    </row>
    <row r="208" spans="1:14">
      <c r="A208" s="7">
        <v>289</v>
      </c>
      <c r="B208" s="7">
        <v>6.008</v>
      </c>
      <c r="C208" s="7">
        <v>6.008</v>
      </c>
      <c r="D208" s="7">
        <v>6.15</v>
      </c>
      <c r="E208" s="7">
        <v>4.4400000000000004</v>
      </c>
      <c r="F208" s="7">
        <v>-1.71</v>
      </c>
      <c r="G208" s="7">
        <v>5.29</v>
      </c>
      <c r="H208" s="7">
        <v>0.85</v>
      </c>
      <c r="I208" s="7">
        <v>100</v>
      </c>
      <c r="J208">
        <f t="shared" si="24"/>
        <v>2.3294509151414404</v>
      </c>
      <c r="K208">
        <f t="shared" si="24"/>
        <v>-3.056768558951958</v>
      </c>
      <c r="L208" s="14"/>
      <c r="M208" s="14"/>
      <c r="N208" s="14"/>
    </row>
    <row r="209" spans="1:14">
      <c r="A209" s="7">
        <v>291</v>
      </c>
      <c r="B209" s="7">
        <v>5.99</v>
      </c>
      <c r="C209" s="7">
        <v>5.99</v>
      </c>
      <c r="D209" s="7">
        <v>5.83</v>
      </c>
      <c r="E209" s="7">
        <v>4.76</v>
      </c>
      <c r="F209" s="7">
        <v>-1.07</v>
      </c>
      <c r="G209" s="7">
        <v>5.29</v>
      </c>
      <c r="H209" s="7">
        <v>0.54</v>
      </c>
      <c r="I209" s="7">
        <v>100</v>
      </c>
      <c r="J209">
        <f t="shared" si="24"/>
        <v>-5.2032520325203295</v>
      </c>
      <c r="K209">
        <f t="shared" si="24"/>
        <v>7.2072072072071931</v>
      </c>
      <c r="L209" s="14"/>
      <c r="M209" s="14"/>
      <c r="N209" s="14"/>
    </row>
    <row r="210" spans="1:14">
      <c r="A210" s="7">
        <v>295</v>
      </c>
      <c r="B210" s="7">
        <v>5.99</v>
      </c>
      <c r="C210" s="7">
        <v>5.99</v>
      </c>
      <c r="D210" s="7">
        <v>5.83</v>
      </c>
      <c r="E210" s="7">
        <v>4.76</v>
      </c>
      <c r="F210" s="7">
        <v>-1.07</v>
      </c>
      <c r="G210" s="7">
        <v>5.29</v>
      </c>
      <c r="H210" s="7">
        <v>0.54</v>
      </c>
      <c r="I210" s="7">
        <v>200</v>
      </c>
      <c r="J210">
        <f t="shared" si="24"/>
        <v>0</v>
      </c>
      <c r="K210">
        <f t="shared" si="24"/>
        <v>0</v>
      </c>
      <c r="L210" s="14"/>
      <c r="M210" s="14"/>
      <c r="N210" s="14"/>
    </row>
    <row r="211" spans="1:14">
      <c r="A211" s="7">
        <v>300</v>
      </c>
      <c r="B211" s="7">
        <v>5.99</v>
      </c>
      <c r="C211" s="7">
        <v>5.99</v>
      </c>
      <c r="D211" s="7">
        <v>5.83</v>
      </c>
      <c r="E211" s="7">
        <v>4.76</v>
      </c>
      <c r="F211" s="7">
        <v>-1.07</v>
      </c>
      <c r="G211" s="7">
        <v>5.29</v>
      </c>
      <c r="H211" s="7">
        <v>0.54</v>
      </c>
      <c r="I211" s="7">
        <v>100</v>
      </c>
      <c r="J211">
        <f t="shared" si="24"/>
        <v>0</v>
      </c>
      <c r="K211">
        <f t="shared" si="24"/>
        <v>0</v>
      </c>
      <c r="L211" s="14"/>
      <c r="M211" s="14"/>
      <c r="N211" s="14"/>
    </row>
    <row r="212" spans="1:14">
      <c r="A212" s="7">
        <v>301</v>
      </c>
      <c r="B212" s="7">
        <v>5.99</v>
      </c>
      <c r="C212" s="7">
        <v>5.99</v>
      </c>
      <c r="D212" s="7">
        <v>5.83</v>
      </c>
      <c r="E212" s="7">
        <v>4.76</v>
      </c>
      <c r="F212" s="7">
        <v>-1.07</v>
      </c>
      <c r="G212" s="7">
        <v>5.29</v>
      </c>
      <c r="H212" s="7">
        <v>0.54</v>
      </c>
      <c r="I212" s="7">
        <v>100</v>
      </c>
      <c r="J212">
        <f t="shared" ref="J212:K217" si="25">(D212-D211)/D211*100</f>
        <v>0</v>
      </c>
      <c r="K212">
        <f t="shared" si="25"/>
        <v>0</v>
      </c>
      <c r="L212" s="14"/>
      <c r="M212" s="14"/>
      <c r="N212" s="14"/>
    </row>
    <row r="213" spans="1:14">
      <c r="A213" s="7">
        <v>302</v>
      </c>
      <c r="B213" s="7">
        <v>5.99</v>
      </c>
      <c r="C213" s="7">
        <v>5.99</v>
      </c>
      <c r="D213" s="7">
        <v>5.83</v>
      </c>
      <c r="E213" s="7">
        <v>4.76</v>
      </c>
      <c r="F213" s="7">
        <v>-1.07</v>
      </c>
      <c r="G213" s="7">
        <v>5.29</v>
      </c>
      <c r="H213" s="7">
        <v>0.54</v>
      </c>
      <c r="I213" s="7">
        <v>200</v>
      </c>
      <c r="J213">
        <f t="shared" si="25"/>
        <v>0</v>
      </c>
      <c r="K213">
        <f t="shared" si="25"/>
        <v>0</v>
      </c>
      <c r="L213" s="14"/>
      <c r="M213" s="14"/>
      <c r="N213" s="14"/>
    </row>
    <row r="214" spans="1:14">
      <c r="A214" s="7">
        <v>304</v>
      </c>
      <c r="B214" s="7">
        <v>5.99</v>
      </c>
      <c r="C214" s="7">
        <v>5.99</v>
      </c>
      <c r="D214" s="7">
        <v>5.83</v>
      </c>
      <c r="E214" s="7">
        <v>4.76</v>
      </c>
      <c r="F214" s="7">
        <v>-1.07</v>
      </c>
      <c r="G214" s="7">
        <v>5.29</v>
      </c>
      <c r="H214" s="7">
        <v>0.54</v>
      </c>
      <c r="I214" s="7">
        <v>300</v>
      </c>
      <c r="J214">
        <f t="shared" si="25"/>
        <v>0</v>
      </c>
      <c r="K214">
        <f t="shared" si="25"/>
        <v>0</v>
      </c>
      <c r="L214" s="14"/>
      <c r="M214" s="14"/>
      <c r="N214" s="14"/>
    </row>
    <row r="215" spans="1:14">
      <c r="A215" s="7">
        <v>306</v>
      </c>
      <c r="B215" s="7">
        <v>6</v>
      </c>
      <c r="C215" s="7">
        <v>5.99</v>
      </c>
      <c r="D215" s="7">
        <v>5.83</v>
      </c>
      <c r="E215" s="7">
        <v>4.42</v>
      </c>
      <c r="F215" s="7">
        <v>-1.41</v>
      </c>
      <c r="G215" s="7">
        <v>5.13</v>
      </c>
      <c r="H215" s="7">
        <v>0.7</v>
      </c>
      <c r="I215" s="7">
        <v>1600</v>
      </c>
      <c r="J215">
        <f t="shared" si="25"/>
        <v>0</v>
      </c>
      <c r="K215">
        <f t="shared" si="25"/>
        <v>-7.1428571428571397</v>
      </c>
      <c r="L215" s="14"/>
      <c r="M215" s="14"/>
      <c r="N215" s="14"/>
    </row>
    <row r="216" spans="1:14">
      <c r="A216" s="7">
        <v>307</v>
      </c>
      <c r="B216" s="7">
        <v>5.98</v>
      </c>
      <c r="C216" s="7">
        <v>5.9249999999999998</v>
      </c>
      <c r="D216" s="7">
        <v>4.68</v>
      </c>
      <c r="E216" s="7">
        <v>3.73</v>
      </c>
      <c r="F216" s="7">
        <v>-0.95</v>
      </c>
      <c r="G216" s="7">
        <v>4.21</v>
      </c>
      <c r="H216" s="7">
        <v>0.47</v>
      </c>
      <c r="I216" s="7">
        <v>3500</v>
      </c>
      <c r="J216">
        <f t="shared" si="25"/>
        <v>-19.725557461406524</v>
      </c>
      <c r="K216">
        <f t="shared" si="25"/>
        <v>-15.610859728506787</v>
      </c>
      <c r="L216" s="14"/>
      <c r="M216" s="14"/>
      <c r="N216" s="14"/>
    </row>
    <row r="217" spans="1:14">
      <c r="A217" s="7">
        <v>308</v>
      </c>
      <c r="B217" s="7">
        <v>5.9249999999999998</v>
      </c>
      <c r="C217" s="7">
        <v>5.9249999999999998</v>
      </c>
      <c r="D217" s="7">
        <v>4.68</v>
      </c>
      <c r="E217" s="7">
        <v>3.73</v>
      </c>
      <c r="F217" s="7">
        <v>-0.95</v>
      </c>
      <c r="G217" s="7">
        <v>4.21</v>
      </c>
      <c r="H217" s="7">
        <v>0.47</v>
      </c>
      <c r="I217" s="7">
        <v>100</v>
      </c>
      <c r="J217">
        <f t="shared" si="25"/>
        <v>0</v>
      </c>
      <c r="K217">
        <f t="shared" si="25"/>
        <v>0</v>
      </c>
      <c r="L217" s="14"/>
      <c r="M217" s="14"/>
      <c r="N217" s="14"/>
    </row>
    <row r="218" spans="1:14">
      <c r="A218" s="7">
        <v>309</v>
      </c>
      <c r="B218" s="7">
        <v>5.9349999999999996</v>
      </c>
      <c r="C218" s="7">
        <v>5.95</v>
      </c>
      <c r="D218" s="7">
        <v>5.12</v>
      </c>
      <c r="E218" s="7">
        <v>3.8</v>
      </c>
      <c r="F218" s="7">
        <v>-1.33</v>
      </c>
      <c r="G218" s="7">
        <v>4.46</v>
      </c>
      <c r="H218" s="7">
        <v>0.66</v>
      </c>
      <c r="I218" s="7">
        <v>1400</v>
      </c>
      <c r="L218" s="14"/>
      <c r="M218" s="14"/>
      <c r="N218" s="14"/>
    </row>
    <row r="219" spans="1:14">
      <c r="A219" s="7">
        <v>322</v>
      </c>
      <c r="B219" s="7">
        <v>5.9600999999999997</v>
      </c>
      <c r="C219" s="7">
        <v>5.96</v>
      </c>
      <c r="D219" s="7">
        <v>5.3</v>
      </c>
      <c r="E219" s="7">
        <v>3.62</v>
      </c>
      <c r="F219" s="7">
        <v>-1.68</v>
      </c>
      <c r="G219" s="7">
        <v>4.46</v>
      </c>
      <c r="H219" s="7">
        <v>0.84</v>
      </c>
      <c r="I219" s="7">
        <v>800</v>
      </c>
      <c r="L219" s="14"/>
      <c r="M219" s="14"/>
      <c r="N219" s="14"/>
    </row>
    <row r="220" spans="1:14">
      <c r="A220" s="7">
        <v>323</v>
      </c>
      <c r="B220" s="7">
        <v>5.9381000000000004</v>
      </c>
      <c r="C220" s="7">
        <v>5.9381000000000004</v>
      </c>
      <c r="D220" s="7">
        <v>4.91</v>
      </c>
      <c r="E220" s="7">
        <v>4</v>
      </c>
      <c r="F220" s="7">
        <v>-0.91</v>
      </c>
      <c r="G220" s="7">
        <v>4.46</v>
      </c>
      <c r="H220" s="7">
        <v>0.45</v>
      </c>
      <c r="I220" s="7">
        <v>840</v>
      </c>
      <c r="L220" s="14"/>
      <c r="M220" s="14"/>
      <c r="N220" s="14"/>
    </row>
    <row r="221" spans="1:14">
      <c r="A221" s="7">
        <v>324</v>
      </c>
      <c r="B221" s="7">
        <v>5.9398999999999997</v>
      </c>
      <c r="C221" s="7">
        <v>5.93</v>
      </c>
      <c r="D221" s="7">
        <v>4.7699999999999996</v>
      </c>
      <c r="E221" s="7">
        <v>3.81</v>
      </c>
      <c r="F221" s="7">
        <v>-0.96</v>
      </c>
      <c r="G221" s="7">
        <v>4.29</v>
      </c>
      <c r="H221" s="7">
        <v>0.48</v>
      </c>
      <c r="I221" s="7">
        <v>2800</v>
      </c>
      <c r="L221" s="14"/>
      <c r="M221" s="14"/>
      <c r="N221" s="14"/>
    </row>
    <row r="222" spans="1:14">
      <c r="A222" s="7">
        <v>326</v>
      </c>
      <c r="B222" s="7">
        <v>5.91</v>
      </c>
      <c r="C222" s="7">
        <v>5.9001000000000001</v>
      </c>
      <c r="D222" s="7">
        <v>4.24</v>
      </c>
      <c r="E222" s="7">
        <v>4.01</v>
      </c>
      <c r="F222" s="7">
        <v>-0.24</v>
      </c>
      <c r="G222" s="7">
        <v>4.12</v>
      </c>
      <c r="H222" s="7">
        <v>0.12</v>
      </c>
      <c r="I222" s="7">
        <v>3100</v>
      </c>
      <c r="L222" s="14"/>
      <c r="M222" s="14"/>
      <c r="N222" s="14"/>
    </row>
    <row r="223" spans="1:14">
      <c r="A223" s="7">
        <v>327</v>
      </c>
      <c r="B223" s="7">
        <v>5.9001000000000001</v>
      </c>
      <c r="C223" s="7">
        <v>5.9001000000000001</v>
      </c>
      <c r="D223" s="7">
        <v>4.24</v>
      </c>
      <c r="E223" s="7">
        <v>4.01</v>
      </c>
      <c r="F223" s="7">
        <v>-0.24</v>
      </c>
      <c r="G223" s="7">
        <v>4.12</v>
      </c>
      <c r="H223" s="7">
        <v>0.12</v>
      </c>
      <c r="I223" s="7">
        <v>500</v>
      </c>
      <c r="L223" s="14"/>
      <c r="M223" s="14"/>
      <c r="N223" s="14"/>
    </row>
    <row r="224" spans="1:14">
      <c r="A224" s="7">
        <v>328</v>
      </c>
      <c r="B224" s="7">
        <v>5.9001000000000001</v>
      </c>
      <c r="C224" s="7">
        <v>5.93</v>
      </c>
      <c r="D224" s="7">
        <v>4.7699999999999996</v>
      </c>
      <c r="E224" s="7">
        <v>4.49</v>
      </c>
      <c r="F224" s="7">
        <v>-0.28000000000000003</v>
      </c>
      <c r="G224" s="7">
        <v>4.63</v>
      </c>
      <c r="H224" s="7">
        <v>0.14000000000000001</v>
      </c>
      <c r="I224" s="7">
        <v>500</v>
      </c>
      <c r="L224" s="14"/>
      <c r="M224" s="14"/>
      <c r="N224" s="14"/>
    </row>
    <row r="225" spans="1:14">
      <c r="A225" s="7">
        <v>329</v>
      </c>
      <c r="B225" s="7">
        <v>5.93</v>
      </c>
      <c r="C225" s="7">
        <v>5.93</v>
      </c>
      <c r="D225" s="7">
        <v>4.7699999999999996</v>
      </c>
      <c r="E225" s="7">
        <v>4.49</v>
      </c>
      <c r="F225" s="7">
        <v>-0.28000000000000003</v>
      </c>
      <c r="G225" s="7">
        <v>4.63</v>
      </c>
      <c r="H225" s="7">
        <v>0.14000000000000001</v>
      </c>
      <c r="I225" s="7">
        <v>1000</v>
      </c>
      <c r="L225" s="14"/>
      <c r="M225" s="14"/>
      <c r="N225" s="14"/>
    </row>
    <row r="226" spans="1:14">
      <c r="A226" s="7">
        <v>330</v>
      </c>
      <c r="B226" s="7">
        <v>5.93</v>
      </c>
      <c r="C226" s="7">
        <v>5.9001000000000001</v>
      </c>
      <c r="D226" s="7">
        <v>4.24</v>
      </c>
      <c r="E226" s="7">
        <v>4.01</v>
      </c>
      <c r="F226" s="7">
        <v>-0.23</v>
      </c>
      <c r="G226" s="7">
        <v>4.13</v>
      </c>
      <c r="H226" s="7">
        <v>0.12</v>
      </c>
      <c r="I226" s="7">
        <v>800</v>
      </c>
      <c r="L226" s="14"/>
      <c r="M226" s="14"/>
      <c r="N226" s="14"/>
    </row>
    <row r="227" spans="1:14">
      <c r="A227" s="7">
        <v>331</v>
      </c>
      <c r="B227" s="7">
        <v>5.9001000000000001</v>
      </c>
      <c r="C227" s="7">
        <v>5.9023000000000003</v>
      </c>
      <c r="D227" s="7">
        <v>4.28</v>
      </c>
      <c r="E227" s="7">
        <v>4.05</v>
      </c>
      <c r="F227" s="7">
        <v>-0.23</v>
      </c>
      <c r="G227" s="7">
        <v>4.16</v>
      </c>
      <c r="H227" s="7">
        <v>0.12</v>
      </c>
      <c r="I227" s="7">
        <v>700</v>
      </c>
      <c r="L227" s="14"/>
      <c r="M227" s="14"/>
      <c r="N227" s="14"/>
    </row>
    <row r="228" spans="1:14">
      <c r="A228" s="7">
        <v>332</v>
      </c>
      <c r="B228" s="7">
        <v>5.9001000000000001</v>
      </c>
      <c r="C228" s="7">
        <v>5.9001000000000001</v>
      </c>
      <c r="D228" s="7">
        <v>4.24</v>
      </c>
      <c r="E228" s="7">
        <v>4.09</v>
      </c>
      <c r="F228" s="7">
        <v>-0.16</v>
      </c>
      <c r="G228" s="7">
        <v>4.16</v>
      </c>
      <c r="H228" s="7">
        <v>0.08</v>
      </c>
      <c r="I228" s="7">
        <v>400</v>
      </c>
      <c r="L228" s="14"/>
      <c r="M228" s="14"/>
      <c r="N228" s="14"/>
    </row>
    <row r="229" spans="1:14">
      <c r="A229" s="7">
        <v>333</v>
      </c>
      <c r="B229" s="7">
        <v>5.9001000000000001</v>
      </c>
      <c r="C229" s="7">
        <v>5.9001000000000001</v>
      </c>
      <c r="D229" s="7">
        <v>4.24</v>
      </c>
      <c r="E229" s="7">
        <v>4.09</v>
      </c>
      <c r="F229" s="7">
        <v>-0.16</v>
      </c>
      <c r="G229" s="7">
        <v>4.16</v>
      </c>
      <c r="H229" s="7">
        <v>0.08</v>
      </c>
      <c r="I229" s="7">
        <v>400</v>
      </c>
      <c r="L229" s="14"/>
      <c r="M229" s="14"/>
      <c r="N229" s="14"/>
    </row>
    <row r="230" spans="1:14">
      <c r="A230" s="7">
        <v>334</v>
      </c>
      <c r="B230" s="7">
        <v>5.9001000000000001</v>
      </c>
      <c r="C230" s="7">
        <v>5.9001000000000001</v>
      </c>
      <c r="D230" s="7">
        <v>4.24</v>
      </c>
      <c r="E230" s="7">
        <v>4.09</v>
      </c>
      <c r="F230" s="7">
        <v>-0.16</v>
      </c>
      <c r="G230" s="7">
        <v>4.16</v>
      </c>
      <c r="H230" s="7">
        <v>0.08</v>
      </c>
      <c r="I230" s="7">
        <v>400</v>
      </c>
      <c r="L230" s="14"/>
      <c r="M230" s="14"/>
      <c r="N230" s="14"/>
    </row>
    <row r="231" spans="1:14">
      <c r="A231" s="7">
        <v>335</v>
      </c>
      <c r="B231" s="7">
        <v>5.9001000000000001</v>
      </c>
      <c r="C231" s="7">
        <v>5.9001000000000001</v>
      </c>
      <c r="D231" s="7">
        <v>4.24</v>
      </c>
      <c r="E231" s="7">
        <v>4.09</v>
      </c>
      <c r="F231" s="7">
        <v>-0.16</v>
      </c>
      <c r="G231" s="7">
        <v>4.16</v>
      </c>
      <c r="H231" s="7">
        <v>0.08</v>
      </c>
      <c r="I231" s="7">
        <v>400</v>
      </c>
      <c r="L231" s="14"/>
      <c r="M231" s="14"/>
      <c r="N231" s="14"/>
    </row>
    <row r="232" spans="1:14">
      <c r="A232" s="7">
        <v>336</v>
      </c>
      <c r="B232" s="7">
        <v>5.9001000000000001</v>
      </c>
      <c r="C232" s="7">
        <v>5.9100999999999999</v>
      </c>
      <c r="D232" s="7">
        <v>4.42</v>
      </c>
      <c r="E232" s="7">
        <v>4.25</v>
      </c>
      <c r="F232" s="7">
        <v>-0.17</v>
      </c>
      <c r="G232" s="7">
        <v>4.33</v>
      </c>
      <c r="H232" s="7">
        <v>0.09</v>
      </c>
      <c r="I232" s="7">
        <v>2225</v>
      </c>
      <c r="L232" s="14"/>
      <c r="M232" s="14"/>
      <c r="N232" s="14"/>
    </row>
    <row r="233" spans="1:14">
      <c r="A233" s="7">
        <v>337</v>
      </c>
      <c r="B233" s="7">
        <v>5.9100999999999999</v>
      </c>
      <c r="C233" s="7">
        <v>5.9200999999999997</v>
      </c>
      <c r="D233" s="7">
        <v>4.5999999999999996</v>
      </c>
      <c r="E233" s="7">
        <v>4.41</v>
      </c>
      <c r="F233" s="7">
        <v>-0.19</v>
      </c>
      <c r="G233" s="7">
        <v>4.5</v>
      </c>
      <c r="H233" s="7">
        <v>0.09</v>
      </c>
      <c r="I233" s="7">
        <v>400</v>
      </c>
      <c r="L233" s="14"/>
      <c r="M233" s="14"/>
      <c r="N233" s="14"/>
    </row>
    <row r="234" spans="1:14">
      <c r="A234" s="7">
        <v>338</v>
      </c>
      <c r="B234" s="7">
        <v>5.9200999999999997</v>
      </c>
      <c r="C234" s="7">
        <v>5.9200999999999997</v>
      </c>
      <c r="D234" s="7">
        <v>4.5999999999999996</v>
      </c>
      <c r="E234" s="7">
        <v>4.41</v>
      </c>
      <c r="F234" s="7">
        <v>-0.19</v>
      </c>
      <c r="G234" s="7">
        <v>4.5</v>
      </c>
      <c r="H234" s="7">
        <v>0.09</v>
      </c>
      <c r="I234" s="7">
        <v>400</v>
      </c>
      <c r="L234" s="14"/>
      <c r="M234" s="14"/>
      <c r="N234" s="14"/>
    </row>
    <row r="235" spans="1:14">
      <c r="A235" s="7">
        <v>339</v>
      </c>
      <c r="B235" s="7">
        <v>5.9200999999999997</v>
      </c>
      <c r="C235" s="7">
        <v>5.9200999999999997</v>
      </c>
      <c r="D235" s="7">
        <v>4.5999999999999996</v>
      </c>
      <c r="E235" s="7">
        <v>4.41</v>
      </c>
      <c r="F235" s="7">
        <v>-0.19</v>
      </c>
      <c r="G235" s="7">
        <v>4.5</v>
      </c>
      <c r="H235" s="7">
        <v>0.09</v>
      </c>
      <c r="I235" s="7">
        <v>400</v>
      </c>
      <c r="L235" s="14"/>
      <c r="M235" s="14"/>
      <c r="N235" s="14"/>
    </row>
    <row r="236" spans="1:14">
      <c r="A236" s="7">
        <v>340</v>
      </c>
      <c r="B236" s="7">
        <v>5.9200999999999997</v>
      </c>
      <c r="C236" s="7">
        <v>5.9200999999999997</v>
      </c>
      <c r="D236" s="7">
        <v>4.5999999999999996</v>
      </c>
      <c r="E236" s="7">
        <v>4.41</v>
      </c>
      <c r="F236" s="7">
        <v>-0.19</v>
      </c>
      <c r="G236" s="7">
        <v>4.5</v>
      </c>
      <c r="H236" s="7">
        <v>0.09</v>
      </c>
      <c r="I236" s="7">
        <v>400</v>
      </c>
      <c r="L236" s="14"/>
      <c r="M236" s="14"/>
      <c r="N236" s="14"/>
    </row>
    <row r="237" spans="1:14">
      <c r="A237" s="7">
        <v>341</v>
      </c>
      <c r="B237" s="7">
        <v>5.9200999999999997</v>
      </c>
      <c r="C237" s="7">
        <v>5.92</v>
      </c>
      <c r="D237" s="7">
        <v>4.59</v>
      </c>
      <c r="E237" s="7">
        <v>4.41</v>
      </c>
      <c r="F237" s="7">
        <v>-0.19</v>
      </c>
      <c r="G237" s="7">
        <v>4.5</v>
      </c>
      <c r="H237" s="7">
        <v>0.09</v>
      </c>
      <c r="I237" s="7">
        <v>500</v>
      </c>
      <c r="L237" s="14"/>
      <c r="M237" s="14"/>
      <c r="N237" s="14"/>
    </row>
    <row r="238" spans="1:14">
      <c r="A238" s="7">
        <v>342</v>
      </c>
      <c r="B238" s="7">
        <v>5.9200999999999997</v>
      </c>
      <c r="C238" s="7">
        <v>5.92</v>
      </c>
      <c r="D238" s="7">
        <v>4.59</v>
      </c>
      <c r="E238" s="7">
        <v>4.41</v>
      </c>
      <c r="F238" s="7">
        <v>-0.19</v>
      </c>
      <c r="G238" s="7">
        <v>4.5</v>
      </c>
      <c r="H238" s="7">
        <v>0.09</v>
      </c>
      <c r="I238" s="7">
        <v>400</v>
      </c>
      <c r="L238" s="14"/>
      <c r="M238" s="14"/>
      <c r="N238" s="14"/>
    </row>
    <row r="239" spans="1:14">
      <c r="A239" s="7">
        <v>343</v>
      </c>
      <c r="B239" s="7">
        <v>5.92</v>
      </c>
      <c r="C239" s="7">
        <v>5.9200999999999997</v>
      </c>
      <c r="D239" s="7">
        <v>4.5999999999999996</v>
      </c>
      <c r="E239" s="7">
        <v>4.41</v>
      </c>
      <c r="F239" s="7">
        <v>-0.19</v>
      </c>
      <c r="G239" s="7">
        <v>4.5</v>
      </c>
      <c r="H239" s="7">
        <v>0.09</v>
      </c>
      <c r="I239" s="7">
        <v>400</v>
      </c>
      <c r="L239" s="14"/>
      <c r="M239" s="14"/>
      <c r="N239" s="14"/>
    </row>
    <row r="240" spans="1:14">
      <c r="A240" s="7">
        <v>344</v>
      </c>
      <c r="B240" s="7">
        <v>5.93</v>
      </c>
      <c r="C240" s="7">
        <v>5.93</v>
      </c>
      <c r="D240" s="7">
        <v>4.7699999999999996</v>
      </c>
      <c r="E240" s="7">
        <v>4.2300000000000004</v>
      </c>
      <c r="F240" s="7">
        <v>-0.54</v>
      </c>
      <c r="G240" s="7">
        <v>4.5</v>
      </c>
      <c r="H240" s="7">
        <v>0.27</v>
      </c>
      <c r="I240" s="7">
        <v>600</v>
      </c>
      <c r="L240" s="14"/>
      <c r="M240" s="14"/>
      <c r="N240" s="14"/>
    </row>
    <row r="241" spans="1:14">
      <c r="A241" s="7">
        <v>345</v>
      </c>
      <c r="B241" s="7">
        <v>5.93</v>
      </c>
      <c r="C241" s="7">
        <v>5.91</v>
      </c>
      <c r="D241" s="7">
        <v>4.42</v>
      </c>
      <c r="E241" s="7">
        <v>3.91</v>
      </c>
      <c r="F241" s="7">
        <v>-0.51</v>
      </c>
      <c r="G241" s="7">
        <v>4.16</v>
      </c>
      <c r="H241" s="7">
        <v>0.25</v>
      </c>
      <c r="I241" s="7">
        <v>1000</v>
      </c>
      <c r="L241" s="14"/>
      <c r="M241" s="14"/>
      <c r="N241" s="14"/>
    </row>
    <row r="242" spans="1:14">
      <c r="A242" s="7">
        <v>346</v>
      </c>
      <c r="B242" s="7">
        <v>5.9</v>
      </c>
      <c r="C242" s="7">
        <v>5.9157000000000002</v>
      </c>
      <c r="D242" s="7">
        <v>4.5199999999999996</v>
      </c>
      <c r="E242" s="7">
        <v>4.34</v>
      </c>
      <c r="F242" s="7">
        <v>-0.18</v>
      </c>
      <c r="G242" s="7">
        <v>4.43</v>
      </c>
      <c r="H242" s="7">
        <v>0.09</v>
      </c>
      <c r="I242" s="7">
        <v>2300</v>
      </c>
      <c r="L242" s="14"/>
      <c r="M242" s="14"/>
      <c r="N242" s="14"/>
    </row>
    <row r="243" spans="1:14">
      <c r="A243" s="7">
        <v>347</v>
      </c>
      <c r="B243" s="7">
        <v>5.9001000000000001</v>
      </c>
      <c r="C243" s="7">
        <v>5.9</v>
      </c>
      <c r="D243" s="7">
        <v>4.24</v>
      </c>
      <c r="E243" s="7">
        <v>4.62</v>
      </c>
      <c r="F243" s="7">
        <v>0.38</v>
      </c>
      <c r="G243" s="7">
        <v>4.43</v>
      </c>
      <c r="H243" s="7">
        <v>-0.19</v>
      </c>
      <c r="I243" s="7">
        <v>300</v>
      </c>
      <c r="L243" s="14"/>
      <c r="M243" s="14"/>
      <c r="N243" s="14"/>
    </row>
    <row r="244" spans="1:14">
      <c r="A244" s="7">
        <v>348</v>
      </c>
      <c r="B244" s="7">
        <v>5.9</v>
      </c>
      <c r="C244" s="7">
        <v>5.9</v>
      </c>
      <c r="D244" s="7">
        <v>4.24</v>
      </c>
      <c r="E244" s="7">
        <v>4.62</v>
      </c>
      <c r="F244" s="7">
        <v>0.38</v>
      </c>
      <c r="G244" s="7">
        <v>4.43</v>
      </c>
      <c r="H244" s="7">
        <v>-0.19</v>
      </c>
      <c r="I244" s="7">
        <v>500</v>
      </c>
      <c r="L244" s="14"/>
      <c r="M244" s="14"/>
      <c r="N244" s="14"/>
    </row>
    <row r="245" spans="1:14">
      <c r="A245" s="7">
        <v>349</v>
      </c>
      <c r="B245" s="7">
        <v>5.9</v>
      </c>
      <c r="C245" s="7">
        <v>5.9001000000000001</v>
      </c>
      <c r="D245" s="7">
        <v>4.24</v>
      </c>
      <c r="E245" s="7">
        <v>4.62</v>
      </c>
      <c r="F245" s="7">
        <v>0.38</v>
      </c>
      <c r="G245" s="7">
        <v>4.43</v>
      </c>
      <c r="H245" s="7">
        <v>-0.19</v>
      </c>
      <c r="I245" s="7">
        <v>2150</v>
      </c>
      <c r="L245" s="14"/>
      <c r="M245" s="14"/>
      <c r="N245" s="14"/>
    </row>
    <row r="246" spans="1:14">
      <c r="A246" s="7">
        <v>350</v>
      </c>
      <c r="B246" s="7">
        <v>5.9001000000000001</v>
      </c>
      <c r="C246" s="7">
        <v>5.9001000000000001</v>
      </c>
      <c r="D246" s="7">
        <v>4.24</v>
      </c>
      <c r="E246" s="7">
        <v>4.62</v>
      </c>
      <c r="F246" s="7">
        <v>0.38</v>
      </c>
      <c r="G246" s="7">
        <v>4.43</v>
      </c>
      <c r="H246" s="7">
        <v>-0.19</v>
      </c>
      <c r="I246" s="7">
        <v>500</v>
      </c>
      <c r="L246" s="14"/>
      <c r="M246" s="14"/>
      <c r="N246" s="14"/>
    </row>
    <row r="247" spans="1:14">
      <c r="A247" s="7">
        <v>351</v>
      </c>
      <c r="B247" s="7">
        <v>5.9001000000000001</v>
      </c>
      <c r="C247" s="7">
        <v>5.9</v>
      </c>
      <c r="D247" s="7">
        <v>4.24</v>
      </c>
      <c r="E247" s="7">
        <v>4.62</v>
      </c>
      <c r="F247" s="7">
        <v>0.38</v>
      </c>
      <c r="G247" s="7">
        <v>4.43</v>
      </c>
      <c r="H247" s="7">
        <v>-0.19</v>
      </c>
      <c r="I247" s="7">
        <v>400</v>
      </c>
      <c r="L247" s="14"/>
      <c r="M247" s="14"/>
      <c r="N247" s="14"/>
    </row>
    <row r="248" spans="1:14">
      <c r="A248" s="7">
        <v>352</v>
      </c>
      <c r="B248" s="7">
        <v>5.9001000000000001</v>
      </c>
      <c r="C248" s="7">
        <v>5.9</v>
      </c>
      <c r="D248" s="7">
        <v>4.24</v>
      </c>
      <c r="E248" s="7">
        <v>4.6100000000000003</v>
      </c>
      <c r="F248" s="7">
        <v>0.37</v>
      </c>
      <c r="G248" s="7">
        <v>4.43</v>
      </c>
      <c r="H248" s="7">
        <v>-0.19</v>
      </c>
      <c r="I248" s="7">
        <v>300</v>
      </c>
      <c r="L248" s="14"/>
      <c r="M248" s="14"/>
      <c r="N248" s="14"/>
    </row>
    <row r="249" spans="1:14">
      <c r="A249" s="7">
        <v>353</v>
      </c>
      <c r="B249" s="7">
        <v>5.9</v>
      </c>
      <c r="C249" s="7">
        <v>5.9</v>
      </c>
      <c r="D249" s="7">
        <v>4.24</v>
      </c>
      <c r="E249" s="7">
        <v>4.6100000000000003</v>
      </c>
      <c r="F249" s="7">
        <v>0.37</v>
      </c>
      <c r="G249" s="7">
        <v>4.43</v>
      </c>
      <c r="H249" s="7">
        <v>-0.19</v>
      </c>
      <c r="I249" s="7">
        <v>2999</v>
      </c>
      <c r="L249" s="14"/>
      <c r="M249" s="14"/>
      <c r="N249" s="14"/>
    </row>
    <row r="250" spans="1:14">
      <c r="A250" s="7">
        <v>354</v>
      </c>
      <c r="B250" s="7">
        <v>5.9</v>
      </c>
      <c r="C250" s="7">
        <v>5.9</v>
      </c>
      <c r="D250" s="7">
        <v>4.24</v>
      </c>
      <c r="E250" s="7">
        <v>4.6100000000000003</v>
      </c>
      <c r="F250" s="7">
        <v>0.37</v>
      </c>
      <c r="G250" s="7">
        <v>4.43</v>
      </c>
      <c r="H250" s="7">
        <v>-0.19</v>
      </c>
      <c r="I250" s="7">
        <v>100</v>
      </c>
      <c r="L250" s="14"/>
      <c r="M250" s="14"/>
      <c r="N250" s="14"/>
    </row>
    <row r="251" spans="1:14">
      <c r="A251" s="7">
        <v>356</v>
      </c>
      <c r="B251" s="7">
        <v>5.9</v>
      </c>
      <c r="C251" s="7">
        <v>5.91</v>
      </c>
      <c r="D251" s="7">
        <v>4.42</v>
      </c>
      <c r="E251" s="7">
        <v>4.78</v>
      </c>
      <c r="F251" s="7">
        <v>0.36</v>
      </c>
      <c r="G251" s="7">
        <v>4.5999999999999996</v>
      </c>
      <c r="H251" s="7">
        <v>-0.18</v>
      </c>
      <c r="I251" s="7">
        <v>4650</v>
      </c>
      <c r="L251" s="14"/>
      <c r="M251" s="14"/>
      <c r="N251" s="14"/>
    </row>
    <row r="252" spans="1:14">
      <c r="A252" s="7">
        <v>357</v>
      </c>
      <c r="B252" s="7">
        <v>5.9172000000000002</v>
      </c>
      <c r="C252" s="7">
        <v>5.91</v>
      </c>
      <c r="D252" s="7">
        <v>4.42</v>
      </c>
      <c r="E252" s="7">
        <v>4.53</v>
      </c>
      <c r="F252" s="7">
        <v>0.11</v>
      </c>
      <c r="G252" s="7">
        <v>4.47</v>
      </c>
      <c r="H252" s="7">
        <v>-0.06</v>
      </c>
      <c r="I252" s="7">
        <v>2807</v>
      </c>
      <c r="L252" s="14"/>
      <c r="M252" s="14"/>
      <c r="N252" s="14"/>
    </row>
    <row r="253" spans="1:14">
      <c r="A253" s="7">
        <v>358</v>
      </c>
      <c r="B253" s="7">
        <v>5.92</v>
      </c>
      <c r="C253" s="7">
        <v>5.9</v>
      </c>
      <c r="D253" s="7">
        <v>4.24</v>
      </c>
      <c r="E253" s="7">
        <v>4.03</v>
      </c>
      <c r="F253" s="7">
        <v>-0.21</v>
      </c>
      <c r="G253" s="7">
        <v>4.1399999999999997</v>
      </c>
      <c r="H253" s="7">
        <v>0.1</v>
      </c>
      <c r="I253" s="7">
        <v>400</v>
      </c>
      <c r="L253" s="14"/>
      <c r="M253" s="14"/>
      <c r="N253" s="14"/>
    </row>
    <row r="254" spans="1:14">
      <c r="A254" s="7">
        <v>360</v>
      </c>
      <c r="B254" s="7">
        <v>5.91</v>
      </c>
      <c r="C254" s="7">
        <v>5.9</v>
      </c>
      <c r="D254" s="7">
        <v>4.24</v>
      </c>
      <c r="E254" s="7">
        <v>3.69</v>
      </c>
      <c r="F254" s="7">
        <v>-0.55000000000000004</v>
      </c>
      <c r="G254" s="7">
        <v>3.97</v>
      </c>
      <c r="H254" s="7">
        <v>0.27</v>
      </c>
      <c r="I254" s="7">
        <v>1400</v>
      </c>
      <c r="L254" s="14"/>
      <c r="M254" s="14"/>
      <c r="N254" s="14"/>
    </row>
    <row r="255" spans="1:14">
      <c r="A255" s="7">
        <v>361</v>
      </c>
      <c r="B255" s="7">
        <v>5.92</v>
      </c>
      <c r="C255" s="7">
        <v>5.92</v>
      </c>
      <c r="D255" s="7">
        <v>4.59</v>
      </c>
      <c r="E255" s="7">
        <v>3.34</v>
      </c>
      <c r="F255" s="7">
        <v>-1.25</v>
      </c>
      <c r="G255" s="7">
        <v>3.97</v>
      </c>
      <c r="H255" s="7">
        <v>0.63</v>
      </c>
      <c r="I255" s="7">
        <v>3550</v>
      </c>
      <c r="L255" s="14"/>
      <c r="M255" s="14"/>
      <c r="N255" s="14"/>
    </row>
    <row r="256" spans="1:14">
      <c r="A256" s="7">
        <v>362</v>
      </c>
      <c r="B256" s="7">
        <v>5.92</v>
      </c>
      <c r="C256" s="7">
        <v>5.89</v>
      </c>
      <c r="D256" s="7">
        <v>4.0599999999999996</v>
      </c>
      <c r="E256" s="7">
        <v>2.86</v>
      </c>
      <c r="F256" s="7">
        <v>-1.21</v>
      </c>
      <c r="G256" s="7">
        <v>3.46</v>
      </c>
      <c r="H256" s="7">
        <v>0.6</v>
      </c>
      <c r="I256" s="7">
        <v>6600</v>
      </c>
      <c r="L256" s="14"/>
      <c r="M256" s="14"/>
      <c r="N256" s="14"/>
    </row>
    <row r="257" spans="1:14">
      <c r="A257" s="7">
        <v>363</v>
      </c>
      <c r="B257" s="7">
        <v>5.89</v>
      </c>
      <c r="C257" s="7">
        <v>5.89</v>
      </c>
      <c r="D257" s="7">
        <v>4.0599999999999996</v>
      </c>
      <c r="E257" s="7">
        <v>2.86</v>
      </c>
      <c r="F257" s="7">
        <v>-1.21</v>
      </c>
      <c r="G257" s="7">
        <v>3.46</v>
      </c>
      <c r="H257" s="7">
        <v>0.6</v>
      </c>
      <c r="I257" s="7">
        <v>500</v>
      </c>
      <c r="L257" s="14"/>
      <c r="M257" s="14"/>
      <c r="N257" s="14"/>
    </row>
    <row r="258" spans="1:14">
      <c r="A258" s="7">
        <v>364</v>
      </c>
      <c r="B258" s="7">
        <v>5.8799000000000001</v>
      </c>
      <c r="C258" s="7">
        <v>5.9</v>
      </c>
      <c r="D258" s="7">
        <v>4.24</v>
      </c>
      <c r="E258" s="7">
        <v>3.36</v>
      </c>
      <c r="F258" s="7">
        <v>-0.88</v>
      </c>
      <c r="G258" s="7">
        <v>3.8</v>
      </c>
      <c r="H258" s="7">
        <v>0.44</v>
      </c>
      <c r="I258" s="7">
        <v>500</v>
      </c>
      <c r="L258" s="14"/>
      <c r="M258" s="14"/>
      <c r="N258" s="14"/>
    </row>
    <row r="259" spans="1:14">
      <c r="A259" s="7">
        <v>365</v>
      </c>
      <c r="B259" s="7">
        <v>5.9</v>
      </c>
      <c r="C259" s="7">
        <v>5.95</v>
      </c>
      <c r="D259" s="7">
        <v>5.12</v>
      </c>
      <c r="E259" s="7">
        <v>4.18</v>
      </c>
      <c r="F259" s="7">
        <v>-0.95</v>
      </c>
      <c r="G259" s="7">
        <v>4.6500000000000004</v>
      </c>
      <c r="H259" s="7">
        <v>0.47</v>
      </c>
      <c r="I259" s="7">
        <v>12744</v>
      </c>
      <c r="L259" s="14"/>
      <c r="M259" s="14"/>
      <c r="N259" s="14"/>
    </row>
    <row r="260" spans="1:14">
      <c r="A260" s="7">
        <v>366</v>
      </c>
      <c r="B260" s="7">
        <v>5.9481000000000002</v>
      </c>
      <c r="C260" s="7">
        <v>5.9481000000000002</v>
      </c>
      <c r="D260" s="7">
        <v>5.09</v>
      </c>
      <c r="E260" s="7">
        <v>4.21</v>
      </c>
      <c r="F260" s="7">
        <v>-0.88</v>
      </c>
      <c r="G260" s="7">
        <v>4.6500000000000004</v>
      </c>
      <c r="H260" s="7">
        <v>0.44</v>
      </c>
      <c r="I260" s="7">
        <v>500</v>
      </c>
      <c r="L260" s="14"/>
      <c r="M260" s="14"/>
      <c r="N260" s="14"/>
    </row>
    <row r="261" spans="1:14">
      <c r="A261" s="7">
        <v>367</v>
      </c>
      <c r="B261" s="7">
        <v>5.93</v>
      </c>
      <c r="C261" s="7">
        <v>5.9301000000000004</v>
      </c>
      <c r="D261" s="7">
        <v>4.7699999999999996</v>
      </c>
      <c r="E261" s="7">
        <v>4.53</v>
      </c>
      <c r="F261" s="7">
        <v>-0.24</v>
      </c>
      <c r="G261" s="7">
        <v>4.6500000000000004</v>
      </c>
      <c r="H261" s="7">
        <v>0.12</v>
      </c>
      <c r="I261" s="7">
        <v>300</v>
      </c>
      <c r="L261" s="14"/>
      <c r="M261" s="14"/>
      <c r="N261" s="14"/>
    </row>
    <row r="262" spans="1:14">
      <c r="A262" s="7">
        <v>368</v>
      </c>
      <c r="B262" s="7">
        <v>5.9301000000000004</v>
      </c>
      <c r="C262" s="7">
        <v>5.9301000000000004</v>
      </c>
      <c r="D262" s="7">
        <v>4.7699999999999996</v>
      </c>
      <c r="E262" s="7">
        <v>4.53</v>
      </c>
      <c r="F262" s="7">
        <v>-0.24</v>
      </c>
      <c r="G262" s="7">
        <v>4.6500000000000004</v>
      </c>
      <c r="H262" s="7">
        <v>0.12</v>
      </c>
      <c r="I262" s="7">
        <v>2600</v>
      </c>
      <c r="L262" s="14"/>
      <c r="M262" s="14"/>
      <c r="N262" s="14"/>
    </row>
    <row r="263" spans="1:14">
      <c r="A263" s="7">
        <v>369</v>
      </c>
      <c r="B263" s="7">
        <v>5.9301000000000004</v>
      </c>
      <c r="C263" s="7">
        <v>5.9301000000000004</v>
      </c>
      <c r="D263" s="7">
        <v>4.7699999999999996</v>
      </c>
      <c r="E263" s="7">
        <v>4.53</v>
      </c>
      <c r="F263" s="7">
        <v>-0.24</v>
      </c>
      <c r="G263" s="7">
        <v>4.6500000000000004</v>
      </c>
      <c r="H263" s="7">
        <v>0.12</v>
      </c>
      <c r="I263" s="7">
        <v>1400</v>
      </c>
      <c r="L263" s="14"/>
      <c r="M263" s="14"/>
      <c r="N263" s="14"/>
    </row>
    <row r="264" spans="1:14">
      <c r="A264" s="7">
        <v>370</v>
      </c>
      <c r="B264" s="7">
        <v>5.9301000000000004</v>
      </c>
      <c r="C264" s="7">
        <v>5.9301000000000004</v>
      </c>
      <c r="D264" s="7">
        <v>4.7699999999999996</v>
      </c>
      <c r="E264" s="7">
        <v>4.53</v>
      </c>
      <c r="F264" s="7">
        <v>-0.24</v>
      </c>
      <c r="G264" s="7">
        <v>4.6500000000000004</v>
      </c>
      <c r="H264" s="7">
        <v>0.12</v>
      </c>
      <c r="I264" s="7">
        <v>700</v>
      </c>
      <c r="L264" s="14"/>
      <c r="M264" s="14"/>
      <c r="N264" s="14"/>
    </row>
    <row r="265" spans="1:14">
      <c r="A265" s="7">
        <v>371</v>
      </c>
      <c r="B265" s="7">
        <v>5.9301000000000004</v>
      </c>
      <c r="C265" s="7">
        <v>5.93</v>
      </c>
      <c r="D265" s="7">
        <v>4.7699999999999996</v>
      </c>
      <c r="E265" s="7">
        <v>4.53</v>
      </c>
      <c r="F265" s="7">
        <v>-0.24</v>
      </c>
      <c r="G265" s="7">
        <v>4.6500000000000004</v>
      </c>
      <c r="H265" s="7">
        <v>0.12</v>
      </c>
      <c r="I265" s="7">
        <v>3300</v>
      </c>
      <c r="L265" s="14"/>
      <c r="M265" s="14"/>
      <c r="N265" s="14"/>
    </row>
    <row r="266" spans="1:14">
      <c r="A266" s="7">
        <v>372</v>
      </c>
      <c r="B266" s="7">
        <v>5.93</v>
      </c>
      <c r="C266" s="7">
        <v>5.9200999999999997</v>
      </c>
      <c r="D266" s="7">
        <v>4.5999999999999996</v>
      </c>
      <c r="E266" s="7">
        <v>4.37</v>
      </c>
      <c r="F266" s="7">
        <v>-0.22</v>
      </c>
      <c r="G266" s="7">
        <v>4.4800000000000004</v>
      </c>
      <c r="H266" s="7">
        <v>0.11</v>
      </c>
      <c r="I266" s="7">
        <v>2100</v>
      </c>
      <c r="L266" s="14"/>
      <c r="M266" s="14"/>
      <c r="N266" s="14"/>
    </row>
    <row r="267" spans="1:14">
      <c r="A267" s="7">
        <v>373</v>
      </c>
      <c r="B267" s="7">
        <v>5.9200999999999997</v>
      </c>
      <c r="C267" s="7">
        <v>5.9200999999999997</v>
      </c>
      <c r="D267" s="7">
        <v>4.5999999999999996</v>
      </c>
      <c r="E267" s="7">
        <v>4.37</v>
      </c>
      <c r="F267" s="7">
        <v>-0.22</v>
      </c>
      <c r="G267" s="7">
        <v>4.4800000000000004</v>
      </c>
      <c r="H267" s="7">
        <v>0.11</v>
      </c>
      <c r="I267" s="7">
        <v>300</v>
      </c>
      <c r="L267" s="14"/>
      <c r="M267" s="14"/>
      <c r="N267" s="14"/>
    </row>
    <row r="268" spans="1:14">
      <c r="A268" s="7">
        <v>374</v>
      </c>
      <c r="B268" s="7">
        <v>5.9470000000000001</v>
      </c>
      <c r="C268" s="7">
        <v>5.94</v>
      </c>
      <c r="D268" s="7">
        <v>4.95</v>
      </c>
      <c r="E268" s="7">
        <v>3.78</v>
      </c>
      <c r="F268" s="7">
        <v>-1.1599999999999999</v>
      </c>
      <c r="G268" s="7">
        <v>4.37</v>
      </c>
      <c r="H268" s="7">
        <v>0.57999999999999996</v>
      </c>
      <c r="I268" s="7">
        <v>1575</v>
      </c>
      <c r="L268" s="14"/>
      <c r="M268" s="14"/>
      <c r="N268" s="14"/>
    </row>
    <row r="269" spans="1:14">
      <c r="A269" s="7">
        <v>376</v>
      </c>
      <c r="B269" s="7">
        <v>5.94</v>
      </c>
      <c r="C269" s="7">
        <v>5.94</v>
      </c>
      <c r="D269" s="7">
        <v>4.95</v>
      </c>
      <c r="E269" s="7">
        <v>3.78</v>
      </c>
      <c r="F269" s="7">
        <v>-1.1599999999999999</v>
      </c>
      <c r="G269" s="7">
        <v>4.37</v>
      </c>
      <c r="H269" s="7">
        <v>0.57999999999999996</v>
      </c>
      <c r="I269" s="7">
        <v>2888</v>
      </c>
      <c r="L269" s="14"/>
      <c r="M269" s="14"/>
      <c r="N269" s="14"/>
    </row>
    <row r="270" spans="1:14">
      <c r="A270" s="7">
        <v>377</v>
      </c>
      <c r="B270" s="7">
        <v>5.9301000000000004</v>
      </c>
      <c r="C270" s="7">
        <v>5.86</v>
      </c>
      <c r="D270" s="7">
        <v>3.53</v>
      </c>
      <c r="E270" s="7">
        <v>2.83</v>
      </c>
      <c r="F270" s="7">
        <v>-0.7</v>
      </c>
      <c r="G270" s="7">
        <v>3.18</v>
      </c>
      <c r="H270" s="7">
        <v>0.35</v>
      </c>
      <c r="I270" s="7">
        <v>1410</v>
      </c>
      <c r="L270" s="14"/>
      <c r="M270" s="14"/>
      <c r="N270" s="14"/>
    </row>
    <row r="271" spans="1:14">
      <c r="A271" s="7">
        <v>378</v>
      </c>
      <c r="B271" s="7">
        <v>5.88</v>
      </c>
      <c r="C271" s="7">
        <v>5.8700999999999999</v>
      </c>
      <c r="D271" s="7">
        <v>3.71</v>
      </c>
      <c r="E271" s="7">
        <v>2.3199999999999998</v>
      </c>
      <c r="F271" s="7">
        <v>-1.39</v>
      </c>
      <c r="G271" s="7">
        <v>3.01</v>
      </c>
      <c r="H271" s="7">
        <v>0.7</v>
      </c>
      <c r="I271" s="7">
        <v>1100</v>
      </c>
      <c r="L271" s="14"/>
      <c r="M271" s="14"/>
      <c r="N271" s="14"/>
    </row>
    <row r="272" spans="1:14">
      <c r="A272" s="7">
        <v>379</v>
      </c>
      <c r="B272" s="7">
        <v>5.89</v>
      </c>
      <c r="C272" s="7">
        <v>5.8800999999999997</v>
      </c>
      <c r="D272" s="7">
        <v>3.89</v>
      </c>
      <c r="E272" s="7">
        <v>1.8</v>
      </c>
      <c r="F272" s="7">
        <v>-2.08</v>
      </c>
      <c r="G272" s="7">
        <v>2.85</v>
      </c>
      <c r="H272" s="7">
        <v>1.04</v>
      </c>
      <c r="I272" s="7">
        <v>1757</v>
      </c>
      <c r="L272" s="14"/>
      <c r="M272" s="14"/>
      <c r="N272" s="14"/>
    </row>
    <row r="273" spans="1:14">
      <c r="A273" s="7">
        <v>380</v>
      </c>
      <c r="B273" s="7">
        <v>5.8800999999999997</v>
      </c>
      <c r="C273" s="7">
        <v>5.8800999999999997</v>
      </c>
      <c r="D273" s="7">
        <v>3.89</v>
      </c>
      <c r="E273" s="7">
        <v>1.8</v>
      </c>
      <c r="F273" s="7">
        <v>-2.08</v>
      </c>
      <c r="G273" s="7">
        <v>2.85</v>
      </c>
      <c r="H273" s="7">
        <v>1.04</v>
      </c>
      <c r="I273" s="7">
        <v>1722</v>
      </c>
      <c r="L273" s="14"/>
      <c r="M273" s="14"/>
      <c r="N273" s="14"/>
    </row>
    <row r="274" spans="1:14">
      <c r="A274" s="7">
        <v>381</v>
      </c>
      <c r="B274" s="7">
        <v>5.8901000000000003</v>
      </c>
      <c r="C274" s="7">
        <v>5.8901000000000003</v>
      </c>
      <c r="D274" s="7">
        <v>4.07</v>
      </c>
      <c r="E274" s="7">
        <v>1.63</v>
      </c>
      <c r="F274" s="7">
        <v>-2.44</v>
      </c>
      <c r="G274" s="7">
        <v>2.85</v>
      </c>
      <c r="H274" s="7">
        <v>1.22</v>
      </c>
      <c r="I274" s="7">
        <v>1700</v>
      </c>
      <c r="L274" s="14"/>
      <c r="M274" s="14"/>
      <c r="N274" s="14"/>
    </row>
    <row r="275" spans="1:14">
      <c r="A275" s="7">
        <v>382</v>
      </c>
      <c r="B275" s="7">
        <v>5.92</v>
      </c>
      <c r="C275" s="7">
        <v>5.86</v>
      </c>
      <c r="D275" s="7">
        <v>3.53</v>
      </c>
      <c r="E275" s="7">
        <v>0.13</v>
      </c>
      <c r="F275" s="7">
        <v>-3.4</v>
      </c>
      <c r="G275" s="7">
        <v>1.83</v>
      </c>
      <c r="H275" s="7">
        <v>1.7</v>
      </c>
      <c r="I275" s="7">
        <v>5084</v>
      </c>
      <c r="L275" s="14"/>
      <c r="M275" s="14"/>
      <c r="N275" s="14"/>
    </row>
    <row r="276" spans="1:14">
      <c r="A276" s="7">
        <v>383</v>
      </c>
      <c r="B276" s="7">
        <v>5.8501000000000003</v>
      </c>
      <c r="C276" s="7">
        <v>5.85</v>
      </c>
      <c r="D276" s="7">
        <v>3.36</v>
      </c>
      <c r="E276" s="7">
        <v>0.31</v>
      </c>
      <c r="F276" s="7">
        <v>-3.05</v>
      </c>
      <c r="G276" s="7">
        <v>1.83</v>
      </c>
      <c r="H276" s="7">
        <v>1.53</v>
      </c>
      <c r="I276" s="7">
        <v>800</v>
      </c>
      <c r="L276" s="14"/>
      <c r="M276" s="14"/>
      <c r="N276" s="14"/>
    </row>
    <row r="277" spans="1:14">
      <c r="A277" s="7">
        <v>384</v>
      </c>
      <c r="B277" s="7">
        <v>5.867</v>
      </c>
      <c r="C277" s="7">
        <v>5.867</v>
      </c>
      <c r="D277" s="7">
        <v>3.66</v>
      </c>
      <c r="E277" s="7">
        <v>0.01</v>
      </c>
      <c r="F277" s="7">
        <v>-3.65</v>
      </c>
      <c r="G277" s="7">
        <v>1.83</v>
      </c>
      <c r="H277" s="7">
        <v>1.83</v>
      </c>
      <c r="I277" s="7">
        <v>250</v>
      </c>
      <c r="L277" s="14"/>
      <c r="M277" s="14"/>
      <c r="N277" s="14"/>
    </row>
    <row r="278" spans="1:14">
      <c r="A278" s="7">
        <v>386</v>
      </c>
      <c r="B278" s="7">
        <v>5.85</v>
      </c>
      <c r="C278" s="7">
        <v>5.84</v>
      </c>
      <c r="D278" s="7">
        <v>3.18</v>
      </c>
      <c r="E278" s="7">
        <v>0.14000000000000001</v>
      </c>
      <c r="F278" s="7">
        <v>-3.04</v>
      </c>
      <c r="G278" s="7">
        <v>1.66</v>
      </c>
      <c r="H278" s="7">
        <v>1.52</v>
      </c>
      <c r="I278" s="7">
        <v>4308</v>
      </c>
      <c r="L278" s="14"/>
      <c r="M278" s="14"/>
      <c r="N278" s="14"/>
    </row>
    <row r="279" spans="1:14">
      <c r="A279" s="7">
        <v>387</v>
      </c>
      <c r="B279" s="7">
        <v>5.84</v>
      </c>
      <c r="C279" s="7">
        <v>5.85</v>
      </c>
      <c r="D279" s="7">
        <v>3.36</v>
      </c>
      <c r="E279" s="7">
        <v>0.31</v>
      </c>
      <c r="F279" s="7">
        <v>-3.05</v>
      </c>
      <c r="G279" s="7">
        <v>1.83</v>
      </c>
      <c r="H279" s="7">
        <v>1.53</v>
      </c>
      <c r="I279" s="7">
        <v>7524</v>
      </c>
      <c r="L279" s="14"/>
      <c r="M279" s="14"/>
      <c r="N279" s="14"/>
    </row>
    <row r="280" spans="1:14">
      <c r="A280" s="7">
        <v>388</v>
      </c>
      <c r="B280" s="7">
        <v>5.85</v>
      </c>
      <c r="C280" s="7">
        <v>5.86</v>
      </c>
      <c r="D280" s="7">
        <v>3.53</v>
      </c>
      <c r="E280" s="7">
        <v>0.47</v>
      </c>
      <c r="F280" s="7">
        <v>-3.06</v>
      </c>
      <c r="G280" s="7">
        <v>2</v>
      </c>
      <c r="H280" s="7">
        <v>1.53</v>
      </c>
      <c r="I280" s="7">
        <v>2519</v>
      </c>
      <c r="L280" s="14"/>
      <c r="M280" s="14"/>
      <c r="N280" s="14"/>
    </row>
    <row r="281" spans="1:14">
      <c r="A281" s="7">
        <v>389</v>
      </c>
      <c r="B281" s="7">
        <v>5.85</v>
      </c>
      <c r="C281" s="7">
        <v>5.8010000000000002</v>
      </c>
      <c r="D281" s="7">
        <v>2.4900000000000002</v>
      </c>
      <c r="E281" s="7">
        <v>-0.16</v>
      </c>
      <c r="F281" s="7">
        <v>-2.65</v>
      </c>
      <c r="G281" s="7">
        <v>1.17</v>
      </c>
      <c r="H281" s="7">
        <v>1.33</v>
      </c>
      <c r="I281" s="7">
        <v>4596</v>
      </c>
      <c r="L281" s="14"/>
      <c r="M281" s="14"/>
      <c r="N281" s="14"/>
    </row>
    <row r="282" spans="1:14">
      <c r="A282" s="7">
        <v>390</v>
      </c>
      <c r="B282" s="7">
        <v>5.8</v>
      </c>
      <c r="C282" s="7">
        <v>5.84</v>
      </c>
      <c r="D282" s="7">
        <v>3.18</v>
      </c>
      <c r="E282" s="7">
        <v>0.53</v>
      </c>
      <c r="F282" s="7">
        <v>-2.65</v>
      </c>
      <c r="G282" s="7">
        <v>1.85</v>
      </c>
      <c r="H282" s="7">
        <v>1.33</v>
      </c>
      <c r="I282" s="7">
        <v>7324</v>
      </c>
      <c r="L282" s="14"/>
      <c r="M282" s="14"/>
      <c r="N282" s="14"/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90"/>
  <sheetViews>
    <sheetView workbookViewId="0">
      <selection activeCell="J16" sqref="J16"/>
    </sheetView>
  </sheetViews>
  <sheetFormatPr baseColWidth="10" defaultRowHeight="15" x14ac:dyDescent="0"/>
  <cols>
    <col min="1" max="1" width="5.83203125" bestFit="1" customWidth="1"/>
    <col min="2" max="3" width="9.33203125" bestFit="1" customWidth="1"/>
    <col min="4" max="4" width="17" bestFit="1" customWidth="1"/>
    <col min="5" max="5" width="9.33203125" bestFit="1" customWidth="1"/>
    <col min="6" max="6" width="10" customWidth="1"/>
    <col min="7" max="7" width="7" bestFit="1" customWidth="1"/>
    <col min="8" max="8" width="17.1640625" bestFit="1" customWidth="1"/>
    <col min="9" max="9" width="8.33203125" bestFit="1" customWidth="1"/>
    <col min="10" max="10" width="14.33203125" bestFit="1" customWidth="1"/>
    <col min="12" max="12" width="16" customWidth="1"/>
    <col min="16" max="16" width="10.83203125" style="14"/>
    <col min="19" max="19" width="4.5" customWidth="1"/>
    <col min="20" max="20" width="4.1640625" customWidth="1"/>
  </cols>
  <sheetData>
    <row r="1" spans="1:19" s="12" customFormat="1" ht="90">
      <c r="A1" s="6" t="s">
        <v>255</v>
      </c>
      <c r="B1" s="6" t="s">
        <v>256</v>
      </c>
      <c r="C1" s="6" t="s">
        <v>257</v>
      </c>
      <c r="D1" s="6" t="s">
        <v>258</v>
      </c>
      <c r="E1" s="6" t="s">
        <v>259</v>
      </c>
      <c r="F1" s="6" t="s">
        <v>260</v>
      </c>
      <c r="G1" s="6" t="s">
        <v>261</v>
      </c>
      <c r="H1" s="6" t="s">
        <v>262</v>
      </c>
      <c r="I1" s="6" t="s">
        <v>263</v>
      </c>
      <c r="J1" s="11" t="s">
        <v>264</v>
      </c>
      <c r="K1" s="11" t="s">
        <v>265</v>
      </c>
      <c r="L1" s="12" t="s">
        <v>291</v>
      </c>
      <c r="M1" s="12" t="s">
        <v>288</v>
      </c>
      <c r="N1" s="12" t="s">
        <v>289</v>
      </c>
      <c r="P1" s="13" t="s">
        <v>278</v>
      </c>
      <c r="Q1" s="12" t="s">
        <v>277</v>
      </c>
    </row>
    <row r="2" spans="1:19">
      <c r="A2" s="7">
        <v>0</v>
      </c>
      <c r="B2" s="7">
        <v>18.149999999999999</v>
      </c>
      <c r="C2" s="7">
        <v>18.149999999999999</v>
      </c>
      <c r="D2" s="7">
        <v>0</v>
      </c>
      <c r="E2" s="7">
        <v>0</v>
      </c>
      <c r="F2" s="7">
        <v>0</v>
      </c>
      <c r="G2" s="7">
        <v>0</v>
      </c>
      <c r="H2" s="7">
        <v>0</v>
      </c>
      <c r="I2" s="7">
        <v>5863</v>
      </c>
      <c r="L2" s="14"/>
      <c r="P2" s="14" t="e">
        <f t="shared" ref="P2:P4" si="0">(H2-H1)/H1*100</f>
        <v>#VALUE!</v>
      </c>
      <c r="S2" t="s">
        <v>279</v>
      </c>
    </row>
    <row r="3" spans="1:19">
      <c r="A3" s="7">
        <v>1</v>
      </c>
      <c r="B3" s="7">
        <v>18.149999999999999</v>
      </c>
      <c r="C3" s="7">
        <v>18.7</v>
      </c>
      <c r="D3" s="7">
        <v>3.03</v>
      </c>
      <c r="E3" s="7">
        <v>3.03</v>
      </c>
      <c r="F3" s="7">
        <v>0</v>
      </c>
      <c r="G3" s="7">
        <v>3.03</v>
      </c>
      <c r="H3" s="7">
        <v>0</v>
      </c>
      <c r="I3" s="7">
        <v>15100</v>
      </c>
      <c r="J3" t="e">
        <f t="shared" ref="J3:K18" si="1">(D3-D2)/D2*100</f>
        <v>#DIV/0!</v>
      </c>
      <c r="K3" t="e">
        <f t="shared" si="1"/>
        <v>#DIV/0!</v>
      </c>
      <c r="L3" s="17">
        <f>_xlfn.STDEV.S(G23:G32)</f>
        <v>0.69484530652512921</v>
      </c>
      <c r="P3" s="14" t="e">
        <f t="shared" si="0"/>
        <v>#DIV/0!</v>
      </c>
      <c r="S3" t="s">
        <v>280</v>
      </c>
    </row>
    <row r="4" spans="1:19">
      <c r="A4" s="7">
        <v>2</v>
      </c>
      <c r="B4" s="7">
        <v>18.7</v>
      </c>
      <c r="C4" s="7">
        <v>18.7</v>
      </c>
      <c r="D4" s="7">
        <v>3.03</v>
      </c>
      <c r="E4" s="7">
        <v>3.03</v>
      </c>
      <c r="F4" s="7">
        <v>0</v>
      </c>
      <c r="G4" s="7">
        <v>3.03</v>
      </c>
      <c r="H4" s="7">
        <v>0</v>
      </c>
      <c r="I4" s="7">
        <v>11600</v>
      </c>
      <c r="J4">
        <f t="shared" si="1"/>
        <v>0</v>
      </c>
      <c r="K4">
        <f t="shared" si="1"/>
        <v>0</v>
      </c>
      <c r="L4" s="14"/>
      <c r="P4" s="14" t="e">
        <f t="shared" si="0"/>
        <v>#DIV/0!</v>
      </c>
      <c r="S4" t="s">
        <v>282</v>
      </c>
    </row>
    <row r="5" spans="1:19">
      <c r="A5" s="7">
        <v>3</v>
      </c>
      <c r="B5" s="7">
        <v>18.725000000000001</v>
      </c>
      <c r="C5" s="7">
        <v>18.824999999999999</v>
      </c>
      <c r="D5" s="7">
        <v>3.72</v>
      </c>
      <c r="E5" s="7">
        <v>3.41</v>
      </c>
      <c r="F5" s="7">
        <v>-0.31</v>
      </c>
      <c r="G5" s="7">
        <v>3.56</v>
      </c>
      <c r="H5" s="7">
        <v>0.15</v>
      </c>
      <c r="I5" s="7">
        <v>6977</v>
      </c>
      <c r="J5">
        <f t="shared" si="1"/>
        <v>22.772277227722785</v>
      </c>
      <c r="K5">
        <f t="shared" si="1"/>
        <v>12.541254125412554</v>
      </c>
      <c r="L5" s="14"/>
      <c r="P5" s="14" t="e">
        <f>(H5-H4)/H4*100</f>
        <v>#DIV/0!</v>
      </c>
      <c r="S5" t="s">
        <v>283</v>
      </c>
    </row>
    <row r="6" spans="1:19">
      <c r="A6" s="7">
        <v>4</v>
      </c>
      <c r="B6" s="7">
        <v>18.774999999999999</v>
      </c>
      <c r="C6" s="7">
        <v>18.850000000000001</v>
      </c>
      <c r="D6" s="7">
        <v>3.86</v>
      </c>
      <c r="E6" s="7">
        <v>4.07</v>
      </c>
      <c r="F6" s="7">
        <v>0.21</v>
      </c>
      <c r="G6" s="7">
        <v>3.96</v>
      </c>
      <c r="H6" s="7">
        <v>-0.11</v>
      </c>
      <c r="I6" s="7">
        <v>5108</v>
      </c>
      <c r="J6">
        <f t="shared" si="1"/>
        <v>3.7634408602150451</v>
      </c>
      <c r="K6">
        <f t="shared" si="1"/>
        <v>19.35483870967742</v>
      </c>
      <c r="L6" s="14"/>
      <c r="P6" s="14">
        <f>(H6-H5)/H5*100</f>
        <v>-173.33333333333334</v>
      </c>
    </row>
    <row r="7" spans="1:19">
      <c r="A7" s="7">
        <v>5</v>
      </c>
      <c r="B7" s="7">
        <v>18.850000000000001</v>
      </c>
      <c r="C7" s="7">
        <v>19.125</v>
      </c>
      <c r="D7" s="7">
        <v>5.37</v>
      </c>
      <c r="E7" s="7">
        <v>5.47</v>
      </c>
      <c r="F7" s="7">
        <v>0.1</v>
      </c>
      <c r="G7" s="7">
        <v>5.42</v>
      </c>
      <c r="H7" s="7">
        <v>-0.05</v>
      </c>
      <c r="I7" s="7">
        <v>18710</v>
      </c>
      <c r="J7">
        <f t="shared" si="1"/>
        <v>39.119170984455963</v>
      </c>
      <c r="K7">
        <f t="shared" si="1"/>
        <v>34.398034398034383</v>
      </c>
      <c r="L7" s="14"/>
      <c r="P7" s="14">
        <f>(H7-H6)/H6*100</f>
        <v>-54.54545454545454</v>
      </c>
    </row>
    <row r="8" spans="1:19">
      <c r="A8" s="7">
        <v>6</v>
      </c>
      <c r="B8" s="7">
        <v>19.149999999999999</v>
      </c>
      <c r="C8" s="7">
        <v>19.350000000000001</v>
      </c>
      <c r="D8" s="7">
        <v>6.61</v>
      </c>
      <c r="E8" s="7">
        <v>6.32</v>
      </c>
      <c r="F8" s="7">
        <v>-0.28999999999999998</v>
      </c>
      <c r="G8" s="7">
        <v>6.47</v>
      </c>
      <c r="H8" s="7">
        <v>0.14000000000000001</v>
      </c>
      <c r="I8" s="7">
        <v>36571</v>
      </c>
      <c r="J8">
        <f t="shared" si="1"/>
        <v>23.091247672253264</v>
      </c>
      <c r="K8">
        <f t="shared" si="1"/>
        <v>15.539305301645348</v>
      </c>
      <c r="L8" s="14"/>
      <c r="P8" s="14">
        <f>(H8-H7)/H7*100</f>
        <v>-380</v>
      </c>
    </row>
    <row r="9" spans="1:19">
      <c r="A9" s="7">
        <v>7</v>
      </c>
      <c r="B9" s="7">
        <v>19.350000000000001</v>
      </c>
      <c r="C9" s="7">
        <v>19.399999999999999</v>
      </c>
      <c r="D9" s="7">
        <v>6.89</v>
      </c>
      <c r="E9" s="7">
        <v>6.56</v>
      </c>
      <c r="F9" s="7">
        <v>-0.32</v>
      </c>
      <c r="G9" s="7">
        <v>6.73</v>
      </c>
      <c r="H9" s="7">
        <v>0.16</v>
      </c>
      <c r="I9" s="7">
        <v>12530</v>
      </c>
      <c r="J9">
        <f t="shared" si="1"/>
        <v>4.2360060514372062</v>
      </c>
      <c r="K9">
        <f t="shared" si="1"/>
        <v>3.7974683544303689</v>
      </c>
      <c r="L9" s="14"/>
      <c r="P9" s="14">
        <f>(H9-H8)/H8*100</f>
        <v>14.285714285714276</v>
      </c>
    </row>
    <row r="10" spans="1:19">
      <c r="A10" s="7">
        <v>8</v>
      </c>
      <c r="B10" s="7">
        <v>19.399999999999999</v>
      </c>
      <c r="C10" s="7">
        <v>19.274999999999999</v>
      </c>
      <c r="D10" s="7">
        <v>6.2</v>
      </c>
      <c r="E10" s="7">
        <v>5.96</v>
      </c>
      <c r="F10" s="7">
        <v>-0.23</v>
      </c>
      <c r="G10" s="7">
        <v>6.08</v>
      </c>
      <c r="H10" s="7">
        <v>0.12</v>
      </c>
      <c r="I10" s="7">
        <v>43639</v>
      </c>
      <c r="J10">
        <f t="shared" si="1"/>
        <v>-10.014513788098688</v>
      </c>
      <c r="K10">
        <f t="shared" si="1"/>
        <v>-9.1463414634146289</v>
      </c>
      <c r="L10" s="14"/>
      <c r="P10" s="14">
        <f>(H10-H9)/H9*100</f>
        <v>-25.000000000000007</v>
      </c>
    </row>
    <row r="11" spans="1:19">
      <c r="A11" s="7">
        <v>9</v>
      </c>
      <c r="B11" s="7">
        <v>19.274999999999999</v>
      </c>
      <c r="C11" s="7">
        <v>19.25</v>
      </c>
      <c r="D11" s="7">
        <v>6.06</v>
      </c>
      <c r="E11" s="7">
        <v>5.84</v>
      </c>
      <c r="F11" s="7">
        <v>-0.22</v>
      </c>
      <c r="G11" s="7">
        <v>5.95</v>
      </c>
      <c r="H11" s="7">
        <v>0.11</v>
      </c>
      <c r="I11" s="7">
        <v>35908</v>
      </c>
      <c r="J11">
        <f t="shared" si="1"/>
        <v>-2.2580645161290414</v>
      </c>
      <c r="K11">
        <f t="shared" si="1"/>
        <v>-2.0134228187919483</v>
      </c>
      <c r="L11" s="14"/>
      <c r="P11" s="14">
        <f>(H11-H10)/H10*100</f>
        <v>-8.3333333333333304</v>
      </c>
    </row>
    <row r="12" spans="1:19">
      <c r="A12" s="7">
        <v>10</v>
      </c>
      <c r="B12" s="7">
        <v>19.25</v>
      </c>
      <c r="C12" s="7">
        <v>19.2</v>
      </c>
      <c r="D12" s="7">
        <v>5.79</v>
      </c>
      <c r="E12" s="7">
        <v>5.6</v>
      </c>
      <c r="F12" s="7">
        <v>-0.19</v>
      </c>
      <c r="G12" s="7">
        <v>5.69</v>
      </c>
      <c r="H12" s="7">
        <v>0.09</v>
      </c>
      <c r="I12" s="7">
        <v>5200</v>
      </c>
      <c r="J12">
        <f t="shared" si="1"/>
        <v>-4.4554455445544487</v>
      </c>
      <c r="K12">
        <f t="shared" si="1"/>
        <v>-4.1095890410958944</v>
      </c>
      <c r="L12" s="14"/>
      <c r="P12" s="14">
        <f>(H12-H11)/H11*100</f>
        <v>-18.181818181818183</v>
      </c>
    </row>
    <row r="13" spans="1:19">
      <c r="A13" s="7">
        <v>11</v>
      </c>
      <c r="B13" s="7">
        <v>19.225000000000001</v>
      </c>
      <c r="C13" s="7">
        <v>19.45</v>
      </c>
      <c r="D13" s="7">
        <v>7.16</v>
      </c>
      <c r="E13" s="7">
        <v>6.56</v>
      </c>
      <c r="F13" s="7">
        <v>-0.6</v>
      </c>
      <c r="G13" s="7">
        <v>6.86</v>
      </c>
      <c r="H13" s="7">
        <v>0.3</v>
      </c>
      <c r="I13" s="7">
        <v>23028</v>
      </c>
      <c r="J13">
        <f t="shared" si="1"/>
        <v>23.661485319516409</v>
      </c>
      <c r="K13">
        <f t="shared" si="1"/>
        <v>17.142857142857142</v>
      </c>
      <c r="L13" s="14">
        <f t="shared" ref="L13:L16" si="2">(H13-H12)/H12*100</f>
        <v>233.33333333333334</v>
      </c>
      <c r="P13" s="14">
        <f>(H13-H12)/H12*100</f>
        <v>233.33333333333334</v>
      </c>
    </row>
    <row r="14" spans="1:19">
      <c r="A14" s="7">
        <v>12</v>
      </c>
      <c r="B14" s="7">
        <v>19.399999999999999</v>
      </c>
      <c r="C14" s="7">
        <v>19.774999999999999</v>
      </c>
      <c r="D14" s="7">
        <v>8.9499999999999993</v>
      </c>
      <c r="E14" s="7">
        <v>8.64</v>
      </c>
      <c r="F14" s="7">
        <v>-0.32</v>
      </c>
      <c r="G14" s="7">
        <v>8.8000000000000007</v>
      </c>
      <c r="H14" s="7">
        <v>0.16</v>
      </c>
      <c r="I14" s="7">
        <v>39483</v>
      </c>
      <c r="J14">
        <f t="shared" si="1"/>
        <v>24.999999999999989</v>
      </c>
      <c r="K14">
        <f t="shared" si="1"/>
        <v>31.707317073170749</v>
      </c>
      <c r="L14" s="14">
        <f t="shared" si="2"/>
        <v>-46.666666666666664</v>
      </c>
      <c r="P14" s="14">
        <f>(H14-H13)/H13*100</f>
        <v>-46.666666666666664</v>
      </c>
    </row>
    <row r="15" spans="1:19">
      <c r="A15" s="7">
        <v>13</v>
      </c>
      <c r="B15" s="7">
        <v>19.75</v>
      </c>
      <c r="C15" s="7">
        <v>19.8</v>
      </c>
      <c r="D15" s="7">
        <v>9.09</v>
      </c>
      <c r="E15" s="7">
        <v>9.01</v>
      </c>
      <c r="F15" s="7">
        <v>-0.09</v>
      </c>
      <c r="G15" s="7">
        <v>9.0500000000000007</v>
      </c>
      <c r="H15" s="7">
        <v>0.04</v>
      </c>
      <c r="I15" s="7">
        <v>15267</v>
      </c>
      <c r="J15">
        <f t="shared" si="1"/>
        <v>1.5642458100558723</v>
      </c>
      <c r="K15">
        <f t="shared" si="1"/>
        <v>4.2824074074073977</v>
      </c>
      <c r="L15" s="14">
        <f t="shared" si="2"/>
        <v>-75</v>
      </c>
      <c r="P15" s="14">
        <f>(H15-H14)/H14*100</f>
        <v>-75</v>
      </c>
    </row>
    <row r="16" spans="1:19">
      <c r="A16" s="7">
        <v>14</v>
      </c>
      <c r="B16" s="7">
        <v>19.7</v>
      </c>
      <c r="C16" s="7">
        <v>19.8</v>
      </c>
      <c r="D16" s="7">
        <v>9.09</v>
      </c>
      <c r="E16" s="7">
        <v>10.02</v>
      </c>
      <c r="F16" s="7">
        <v>0.93</v>
      </c>
      <c r="G16" s="7">
        <v>9.56</v>
      </c>
      <c r="H16" s="7">
        <v>-0.46</v>
      </c>
      <c r="I16" s="7">
        <v>2800</v>
      </c>
      <c r="J16">
        <f t="shared" si="1"/>
        <v>0</v>
      </c>
      <c r="K16">
        <f t="shared" si="1"/>
        <v>11.209766925638178</v>
      </c>
      <c r="L16" s="14">
        <f t="shared" si="2"/>
        <v>-1250</v>
      </c>
      <c r="M16">
        <f t="shared" ref="M16:M35" si="3">(A16-39)/(D16-11.22)</f>
        <v>11.73708920187793</v>
      </c>
      <c r="N16">
        <f t="shared" ref="N16:N35" si="4">(A16-39)/(G16-7.72)</f>
        <v>-13.586956521739125</v>
      </c>
      <c r="O16" t="str">
        <f t="shared" ref="O16:O79" si="5">IF(M16&gt;N16,"SELL","hold")</f>
        <v>SELL</v>
      </c>
      <c r="P16" s="14">
        <f>(H16-H15)/H15*100</f>
        <v>-1250</v>
      </c>
      <c r="S16" t="s">
        <v>281</v>
      </c>
    </row>
    <row r="17" spans="1:21">
      <c r="A17" s="7">
        <v>15</v>
      </c>
      <c r="B17" s="7">
        <v>19.8</v>
      </c>
      <c r="C17" s="7">
        <v>19.75</v>
      </c>
      <c r="D17" s="7">
        <v>8.82</v>
      </c>
      <c r="E17" s="7">
        <v>9.7899999999999991</v>
      </c>
      <c r="F17" s="7">
        <v>0.98</v>
      </c>
      <c r="G17" s="7">
        <v>9.3000000000000007</v>
      </c>
      <c r="H17" s="7">
        <v>-0.49</v>
      </c>
      <c r="I17" s="7">
        <v>1600</v>
      </c>
      <c r="J17">
        <f t="shared" si="1"/>
        <v>-2.9702970297029658</v>
      </c>
      <c r="K17">
        <f t="shared" si="1"/>
        <v>-2.2954091816367308</v>
      </c>
      <c r="L17" s="14">
        <f>(H17-H16)/H16*100</f>
        <v>6.5217391304347752</v>
      </c>
      <c r="M17">
        <f t="shared" si="3"/>
        <v>9.9999999999999982</v>
      </c>
      <c r="N17">
        <f t="shared" si="4"/>
        <v>-15.189873417721509</v>
      </c>
      <c r="O17" t="str">
        <f t="shared" si="5"/>
        <v>SELL</v>
      </c>
      <c r="P17" s="14">
        <f>(H17-H16)/H16*100</f>
        <v>6.5217391304347752</v>
      </c>
      <c r="S17" t="s">
        <v>284</v>
      </c>
    </row>
    <row r="18" spans="1:21">
      <c r="A18" s="7">
        <v>16</v>
      </c>
      <c r="B18" s="7">
        <v>19.75</v>
      </c>
      <c r="C18" s="7">
        <v>19.774999999999999</v>
      </c>
      <c r="D18" s="7">
        <v>8.9499999999999993</v>
      </c>
      <c r="E18" s="7">
        <v>9.91</v>
      </c>
      <c r="F18" s="7">
        <v>0.95</v>
      </c>
      <c r="G18" s="7">
        <v>9.43</v>
      </c>
      <c r="H18" s="7">
        <v>-0.48</v>
      </c>
      <c r="I18" s="7">
        <v>7184</v>
      </c>
      <c r="J18">
        <f t="shared" si="1"/>
        <v>1.4739229024943199</v>
      </c>
      <c r="K18">
        <f t="shared" si="1"/>
        <v>1.2257405515832585</v>
      </c>
      <c r="L18" s="14">
        <f>(H18-H17)/H17*100</f>
        <v>-2.0408163265306141</v>
      </c>
      <c r="M18">
        <f t="shared" si="3"/>
        <v>10.132158590308364</v>
      </c>
      <c r="N18">
        <f t="shared" si="4"/>
        <v>-13.450292397660819</v>
      </c>
      <c r="O18" t="str">
        <f t="shared" si="5"/>
        <v>SELL</v>
      </c>
      <c r="P18" s="14">
        <f>(H18-H17)/H17*100</f>
        <v>-2.0408163265306141</v>
      </c>
      <c r="Q18">
        <f>(P18-P17)/P17*100</f>
        <v>-131.2925170068028</v>
      </c>
      <c r="S18" t="s">
        <v>285</v>
      </c>
    </row>
    <row r="19" spans="1:21">
      <c r="A19" s="7">
        <v>17</v>
      </c>
      <c r="B19" s="7">
        <v>19.75</v>
      </c>
      <c r="C19" s="7">
        <v>19.795000000000002</v>
      </c>
      <c r="D19" s="7">
        <v>9.06</v>
      </c>
      <c r="E19" s="7">
        <v>10.25</v>
      </c>
      <c r="F19" s="7">
        <v>1.19</v>
      </c>
      <c r="G19" s="7">
        <v>9.66</v>
      </c>
      <c r="H19" s="7">
        <v>-0.59</v>
      </c>
      <c r="I19" s="7">
        <v>16012</v>
      </c>
      <c r="J19">
        <f>(D19-D18)/D18*100</f>
        <v>1.2290502793296225</v>
      </c>
      <c r="K19">
        <f>(E19-E18)/E18*100</f>
        <v>3.4308779011099881</v>
      </c>
      <c r="L19" s="14">
        <f>(H19-H18)/H18*100</f>
        <v>22.916666666666664</v>
      </c>
      <c r="M19">
        <f t="shared" si="3"/>
        <v>10.185185185185185</v>
      </c>
      <c r="N19">
        <f t="shared" si="4"/>
        <v>-11.340206185567007</v>
      </c>
      <c r="O19" t="str">
        <f t="shared" si="5"/>
        <v>SELL</v>
      </c>
      <c r="P19" s="14">
        <f>(H19-H18)/H18*100</f>
        <v>22.916666666666664</v>
      </c>
      <c r="Q19">
        <f t="shared" ref="Q19:Q31" si="6">(P19-P18)/P18*100</f>
        <v>-1222.9166666666656</v>
      </c>
      <c r="S19" t="s">
        <v>286</v>
      </c>
    </row>
    <row r="20" spans="1:21">
      <c r="A20" s="7">
        <v>18</v>
      </c>
      <c r="B20" s="7">
        <v>19.8</v>
      </c>
      <c r="C20" s="7">
        <v>19.824999999999999</v>
      </c>
      <c r="D20" s="7">
        <v>9.23</v>
      </c>
      <c r="E20" s="7">
        <v>10.34</v>
      </c>
      <c r="F20" s="7">
        <v>1.1100000000000001</v>
      </c>
      <c r="G20" s="7">
        <v>9.7799999999999994</v>
      </c>
      <c r="H20" s="7">
        <v>-0.56000000000000005</v>
      </c>
      <c r="I20" s="7">
        <v>2867</v>
      </c>
      <c r="J20">
        <f t="shared" ref="J20:K83" si="7">(D20-D19)/D19*100</f>
        <v>1.8763796909492265</v>
      </c>
      <c r="K20">
        <f t="shared" si="7"/>
        <v>0.87804878048780355</v>
      </c>
      <c r="L20" s="14">
        <f t="shared" ref="L20:L26" si="8">(H20-H19)/H19*100</f>
        <v>-5.08474576271185</v>
      </c>
      <c r="M20">
        <f t="shared" si="3"/>
        <v>10.552763819095476</v>
      </c>
      <c r="N20">
        <f t="shared" si="4"/>
        <v>-10.194174757281555</v>
      </c>
      <c r="O20" t="str">
        <f t="shared" si="5"/>
        <v>SELL</v>
      </c>
      <c r="P20" s="14">
        <f>(H20-H19)/H19*100</f>
        <v>-5.08474576271185</v>
      </c>
      <c r="Q20">
        <f t="shared" si="6"/>
        <v>-122.18798151001535</v>
      </c>
      <c r="T20" t="s">
        <v>287</v>
      </c>
    </row>
    <row r="21" spans="1:21">
      <c r="A21" s="7">
        <v>19</v>
      </c>
      <c r="B21" s="7">
        <v>19.850000000000001</v>
      </c>
      <c r="C21" s="7">
        <v>19.875</v>
      </c>
      <c r="D21" s="7">
        <v>9.5</v>
      </c>
      <c r="E21" s="7">
        <v>10.32</v>
      </c>
      <c r="F21" s="7">
        <v>0.81</v>
      </c>
      <c r="G21" s="7">
        <v>9.91</v>
      </c>
      <c r="H21" s="7">
        <v>-0.41</v>
      </c>
      <c r="I21" s="7">
        <v>10597</v>
      </c>
      <c r="J21">
        <f t="shared" si="7"/>
        <v>2.925243770314188</v>
      </c>
      <c r="K21">
        <f t="shared" si="7"/>
        <v>-0.19342359767891271</v>
      </c>
      <c r="L21" s="14">
        <f t="shared" si="8"/>
        <v>-26.785714285714295</v>
      </c>
      <c r="M21">
        <f t="shared" si="3"/>
        <v>11.627906976744182</v>
      </c>
      <c r="N21">
        <f t="shared" si="4"/>
        <v>-9.1324200913241995</v>
      </c>
      <c r="O21" t="str">
        <f t="shared" si="5"/>
        <v>SELL</v>
      </c>
      <c r="P21" s="14">
        <f>(H21-H20)/H20*100</f>
        <v>-26.785714285714295</v>
      </c>
      <c r="Q21">
        <f t="shared" si="6"/>
        <v>426.78571428571593</v>
      </c>
    </row>
    <row r="22" spans="1:21">
      <c r="A22" s="7">
        <v>20</v>
      </c>
      <c r="B22" s="7">
        <v>19.875</v>
      </c>
      <c r="C22" s="7">
        <v>19.899999999999999</v>
      </c>
      <c r="D22" s="7">
        <v>9.64</v>
      </c>
      <c r="E22" s="7">
        <v>10.43</v>
      </c>
      <c r="F22" s="7">
        <v>0.79</v>
      </c>
      <c r="G22" s="7">
        <v>10.039999999999999</v>
      </c>
      <c r="H22" s="7">
        <v>-0.39</v>
      </c>
      <c r="I22" s="7">
        <v>6566</v>
      </c>
      <c r="J22">
        <f t="shared" si="7"/>
        <v>1.4736842105263219</v>
      </c>
      <c r="K22">
        <f t="shared" si="7"/>
        <v>1.0658914728682114</v>
      </c>
      <c r="L22" s="14">
        <f t="shared" si="8"/>
        <v>-4.8780487804877959</v>
      </c>
      <c r="M22">
        <f t="shared" si="3"/>
        <v>12.025316455696203</v>
      </c>
      <c r="N22">
        <f t="shared" si="4"/>
        <v>-8.1896551724137954</v>
      </c>
      <c r="O22" t="str">
        <f t="shared" si="5"/>
        <v>SELL</v>
      </c>
      <c r="P22" s="14">
        <f>(H22-H21)/H21*100</f>
        <v>-4.8780487804877959</v>
      </c>
      <c r="Q22">
        <f t="shared" si="6"/>
        <v>-81.788617886178912</v>
      </c>
    </row>
    <row r="23" spans="1:21">
      <c r="A23" s="7">
        <v>21</v>
      </c>
      <c r="B23" s="7">
        <v>19.899999999999999</v>
      </c>
      <c r="C23" s="7">
        <v>19.95</v>
      </c>
      <c r="D23" s="7">
        <v>9.92</v>
      </c>
      <c r="E23" s="7">
        <v>10.66</v>
      </c>
      <c r="F23" s="7">
        <v>0.74</v>
      </c>
      <c r="G23" s="7">
        <v>10.29</v>
      </c>
      <c r="H23" s="7">
        <v>-0.37</v>
      </c>
      <c r="I23" s="7">
        <v>7161</v>
      </c>
      <c r="J23">
        <f t="shared" si="7"/>
        <v>2.9045643153526903</v>
      </c>
      <c r="K23">
        <f t="shared" si="7"/>
        <v>2.2051773729626118</v>
      </c>
      <c r="L23" s="14">
        <f t="shared" si="8"/>
        <v>-5.1282051282051331</v>
      </c>
      <c r="M23">
        <f t="shared" si="3"/>
        <v>13.846153846153838</v>
      </c>
      <c r="N23">
        <f t="shared" si="4"/>
        <v>-7.0038910505836594</v>
      </c>
      <c r="O23" t="str">
        <f t="shared" si="5"/>
        <v>SELL</v>
      </c>
      <c r="P23" s="14">
        <f>(H23-H22)/H22*100</f>
        <v>-5.1282051282051331</v>
      </c>
      <c r="Q23">
        <f t="shared" si="6"/>
        <v>5.1282051282054217</v>
      </c>
    </row>
    <row r="24" spans="1:21">
      <c r="A24" s="7">
        <v>22</v>
      </c>
      <c r="B24" s="7">
        <v>19.95</v>
      </c>
      <c r="C24" s="7">
        <v>20.149999999999999</v>
      </c>
      <c r="D24" s="7">
        <v>11.02</v>
      </c>
      <c r="E24" s="7">
        <v>11.56</v>
      </c>
      <c r="F24" s="7">
        <v>0.54</v>
      </c>
      <c r="G24" s="7">
        <v>11.29</v>
      </c>
      <c r="H24" s="7">
        <v>-0.27</v>
      </c>
      <c r="I24" s="7">
        <v>12345</v>
      </c>
      <c r="J24">
        <f t="shared" si="7"/>
        <v>11.088709677419352</v>
      </c>
      <c r="K24">
        <f t="shared" si="7"/>
        <v>8.442776735459665</v>
      </c>
      <c r="L24" s="14">
        <f t="shared" si="8"/>
        <v>-27.027027027027025</v>
      </c>
      <c r="M24">
        <f t="shared" si="3"/>
        <v>84.999999999999545</v>
      </c>
      <c r="N24">
        <f t="shared" si="4"/>
        <v>-4.7619047619047628</v>
      </c>
      <c r="O24" t="str">
        <f t="shared" si="5"/>
        <v>SELL</v>
      </c>
      <c r="P24" s="14">
        <f>(H24-H23)/H23*100</f>
        <v>-27.027027027027025</v>
      </c>
      <c r="Q24">
        <f t="shared" si="6"/>
        <v>427.02702702702646</v>
      </c>
    </row>
    <row r="25" spans="1:21">
      <c r="A25" s="7">
        <v>23</v>
      </c>
      <c r="B25" s="7">
        <v>20.149999999999999</v>
      </c>
      <c r="C25" s="7">
        <v>20.25</v>
      </c>
      <c r="D25" s="7">
        <v>11.57</v>
      </c>
      <c r="E25" s="7">
        <v>12</v>
      </c>
      <c r="F25" s="7">
        <v>0.43</v>
      </c>
      <c r="G25" s="7">
        <v>11.79</v>
      </c>
      <c r="H25" s="7">
        <v>-0.22</v>
      </c>
      <c r="I25" s="7">
        <v>9359</v>
      </c>
      <c r="J25">
        <f t="shared" si="7"/>
        <v>4.9909255898366673</v>
      </c>
      <c r="K25">
        <f t="shared" si="7"/>
        <v>3.8062283737024178</v>
      </c>
      <c r="L25" s="14">
        <f t="shared" si="8"/>
        <v>-18.518518518518523</v>
      </c>
      <c r="M25">
        <f t="shared" si="3"/>
        <v>-45.714285714285758</v>
      </c>
      <c r="N25">
        <f t="shared" si="4"/>
        <v>-3.9312039312039317</v>
      </c>
      <c r="O25" t="str">
        <f t="shared" si="5"/>
        <v>hold</v>
      </c>
      <c r="P25" s="14">
        <f>(H25-H24)/H24*100</f>
        <v>-18.518518518518523</v>
      </c>
      <c r="Q25">
        <f t="shared" si="6"/>
        <v>-31.48148148148146</v>
      </c>
    </row>
    <row r="26" spans="1:21">
      <c r="A26" s="7">
        <v>24</v>
      </c>
      <c r="B26" s="7">
        <v>20.262</v>
      </c>
      <c r="C26" s="7">
        <v>20.3</v>
      </c>
      <c r="D26" s="7">
        <v>11.85</v>
      </c>
      <c r="E26" s="7">
        <v>12.1</v>
      </c>
      <c r="F26" s="7">
        <v>0.26</v>
      </c>
      <c r="G26" s="7">
        <v>11.97</v>
      </c>
      <c r="H26" s="7">
        <v>-0.13</v>
      </c>
      <c r="I26" s="7">
        <v>11849</v>
      </c>
      <c r="J26">
        <f t="shared" si="7"/>
        <v>2.4200518582540997</v>
      </c>
      <c r="K26">
        <f t="shared" si="7"/>
        <v>0.83333333333333037</v>
      </c>
      <c r="L26" s="14">
        <f t="shared" si="8"/>
        <v>-40.909090909090907</v>
      </c>
      <c r="M26">
        <f t="shared" si="3"/>
        <v>-23.809523809523846</v>
      </c>
      <c r="N26">
        <f t="shared" si="4"/>
        <v>-3.5294117647058818</v>
      </c>
      <c r="O26" t="str">
        <f t="shared" si="5"/>
        <v>hold</v>
      </c>
      <c r="P26" s="14">
        <f>(H26-H25)/H25*100</f>
        <v>-40.909090909090907</v>
      </c>
      <c r="Q26">
        <f t="shared" si="6"/>
        <v>120.90909090909085</v>
      </c>
    </row>
    <row r="27" spans="1:21">
      <c r="A27" s="7">
        <v>25</v>
      </c>
      <c r="B27" s="7">
        <v>20.350000000000001</v>
      </c>
      <c r="C27" s="7">
        <v>20.399999999999999</v>
      </c>
      <c r="D27" s="7">
        <v>12.4</v>
      </c>
      <c r="E27" s="7">
        <v>12.04</v>
      </c>
      <c r="F27" s="7">
        <v>-0.36</v>
      </c>
      <c r="G27" s="7">
        <v>12.22</v>
      </c>
      <c r="H27" s="7">
        <v>0.18</v>
      </c>
      <c r="I27" s="7">
        <v>10036</v>
      </c>
      <c r="J27">
        <f t="shared" si="7"/>
        <v>4.6413502109704705</v>
      </c>
      <c r="K27">
        <f t="shared" si="7"/>
        <v>-0.49586776859504544</v>
      </c>
      <c r="L27" s="14">
        <f>(H27-H26)/H26*100</f>
        <v>-238.46153846153845</v>
      </c>
      <c r="M27">
        <f t="shared" si="3"/>
        <v>-11.864406779661019</v>
      </c>
      <c r="N27">
        <f t="shared" si="4"/>
        <v>-3.1111111111111107</v>
      </c>
      <c r="O27" t="str">
        <f t="shared" si="5"/>
        <v>hold</v>
      </c>
      <c r="P27" s="14">
        <f>(H27-H26)/H26*100</f>
        <v>-238.46153846153845</v>
      </c>
      <c r="Q27">
        <f t="shared" si="6"/>
        <v>482.90598290598285</v>
      </c>
    </row>
    <row r="28" spans="1:21">
      <c r="A28" s="7">
        <v>26</v>
      </c>
      <c r="B28" s="7">
        <v>20.45</v>
      </c>
      <c r="C28" s="7">
        <v>20.45</v>
      </c>
      <c r="D28" s="7">
        <v>12.67</v>
      </c>
      <c r="E28" s="7">
        <v>11.77</v>
      </c>
      <c r="F28" s="7">
        <v>-0.91</v>
      </c>
      <c r="G28" s="7">
        <v>12.22</v>
      </c>
      <c r="H28" s="7">
        <v>0.45</v>
      </c>
      <c r="I28" s="7">
        <v>4555</v>
      </c>
      <c r="J28">
        <f t="shared" si="7"/>
        <v>2.1774193548387064</v>
      </c>
      <c r="K28">
        <f t="shared" si="7"/>
        <v>-2.2425249169435184</v>
      </c>
      <c r="L28" s="14">
        <f>(H28-H27)/H27*100</f>
        <v>150.00000000000003</v>
      </c>
      <c r="M28">
        <f t="shared" si="3"/>
        <v>-8.9655172413793149</v>
      </c>
      <c r="N28">
        <f t="shared" si="4"/>
        <v>-2.8888888888888884</v>
      </c>
      <c r="O28" t="str">
        <f t="shared" si="5"/>
        <v>hold</v>
      </c>
      <c r="P28" s="14">
        <f>(H28-H27)/H27*100</f>
        <v>150.00000000000003</v>
      </c>
      <c r="Q28">
        <f t="shared" si="6"/>
        <v>-162.90322580645162</v>
      </c>
    </row>
    <row r="29" spans="1:21">
      <c r="A29" s="7">
        <v>27</v>
      </c>
      <c r="B29" s="7">
        <v>20.5</v>
      </c>
      <c r="C29" s="7">
        <v>20.5</v>
      </c>
      <c r="D29" s="7">
        <v>12.95</v>
      </c>
      <c r="E29" s="7">
        <v>11.49</v>
      </c>
      <c r="F29" s="7">
        <v>-1.46</v>
      </c>
      <c r="G29" s="7">
        <v>12.22</v>
      </c>
      <c r="H29" s="7">
        <v>0.73</v>
      </c>
      <c r="I29" s="7">
        <v>14994</v>
      </c>
      <c r="J29">
        <f t="shared" si="7"/>
        <v>2.2099447513812107</v>
      </c>
      <c r="K29">
        <f t="shared" si="7"/>
        <v>-2.3789294817332145</v>
      </c>
      <c r="L29" s="14">
        <f>(H29-H28)/H28*100</f>
        <v>62.222222222222214</v>
      </c>
      <c r="M29">
        <f t="shared" si="3"/>
        <v>-6.9364161849711037</v>
      </c>
      <c r="N29">
        <f t="shared" si="4"/>
        <v>-2.6666666666666661</v>
      </c>
      <c r="O29" t="str">
        <f t="shared" si="5"/>
        <v>hold</v>
      </c>
      <c r="P29" s="14">
        <f>(H29-H28)/H28*100</f>
        <v>62.222222222222214</v>
      </c>
      <c r="Q29">
        <f t="shared" si="6"/>
        <v>-58.518518518518533</v>
      </c>
    </row>
    <row r="30" spans="1:21">
      <c r="A30" s="7">
        <v>28</v>
      </c>
      <c r="B30" s="7">
        <v>20.55</v>
      </c>
      <c r="C30" s="7">
        <v>20.55</v>
      </c>
      <c r="D30" s="7">
        <v>13.22</v>
      </c>
      <c r="E30" s="7">
        <v>11.21</v>
      </c>
      <c r="F30" s="7">
        <v>-2.0099999999999998</v>
      </c>
      <c r="G30" s="7">
        <v>12.22</v>
      </c>
      <c r="H30" s="7">
        <v>1</v>
      </c>
      <c r="I30" s="7">
        <v>2000</v>
      </c>
      <c r="J30">
        <f t="shared" si="7"/>
        <v>2.0849420849420954</v>
      </c>
      <c r="K30">
        <f t="shared" si="7"/>
        <v>-2.4369016536118306</v>
      </c>
      <c r="L30" s="14">
        <f>(H30-H29)/H29*100</f>
        <v>36.986301369863014</v>
      </c>
      <c r="M30">
        <f t="shared" si="3"/>
        <v>-5.5</v>
      </c>
      <c r="N30">
        <f t="shared" si="4"/>
        <v>-2.4444444444444438</v>
      </c>
      <c r="O30" t="str">
        <f t="shared" si="5"/>
        <v>hold</v>
      </c>
      <c r="P30" s="14">
        <f>(H30-H29)/H29*100</f>
        <v>36.986301369863014</v>
      </c>
      <c r="Q30">
        <f t="shared" si="6"/>
        <v>-40.557729941291576</v>
      </c>
      <c r="U30">
        <f>(33-16)/(15.399-5.751)</f>
        <v>1.762023217247098</v>
      </c>
    </row>
    <row r="31" spans="1:21">
      <c r="A31" s="7">
        <v>29</v>
      </c>
      <c r="B31" s="7">
        <v>20.55</v>
      </c>
      <c r="C31" s="7">
        <v>20.65</v>
      </c>
      <c r="D31" s="7">
        <v>13.77</v>
      </c>
      <c r="E31" s="7">
        <v>11.64</v>
      </c>
      <c r="F31" s="7">
        <v>-2.14</v>
      </c>
      <c r="G31" s="7">
        <v>12.71</v>
      </c>
      <c r="H31" s="7">
        <v>1.07</v>
      </c>
      <c r="I31" s="7">
        <v>5944</v>
      </c>
      <c r="J31">
        <f t="shared" si="7"/>
        <v>4.1603630862329721</v>
      </c>
      <c r="K31">
        <f t="shared" si="7"/>
        <v>3.8358608385370174</v>
      </c>
      <c r="L31" s="14">
        <f>(H31-H30)/H30*100</f>
        <v>7.0000000000000062</v>
      </c>
      <c r="M31">
        <f t="shared" si="3"/>
        <v>-3.921568627450982</v>
      </c>
      <c r="N31">
        <f t="shared" si="4"/>
        <v>-2.0040080160320635</v>
      </c>
      <c r="O31" t="str">
        <f t="shared" si="5"/>
        <v>hold</v>
      </c>
      <c r="P31" s="14">
        <f>(H31-H30)/H30*100</f>
        <v>7.0000000000000062</v>
      </c>
      <c r="Q31">
        <f t="shared" si="6"/>
        <v>-81.074074074074048</v>
      </c>
      <c r="U31">
        <f>(33-16)/(12.815-5.537)</f>
        <v>2.335806540258313</v>
      </c>
    </row>
    <row r="32" spans="1:21">
      <c r="A32" s="7">
        <v>30</v>
      </c>
      <c r="B32" s="7">
        <v>20.65</v>
      </c>
      <c r="C32" s="7">
        <v>20.6</v>
      </c>
      <c r="D32" s="7">
        <v>13.5</v>
      </c>
      <c r="E32" s="7">
        <v>11.43</v>
      </c>
      <c r="F32" s="7">
        <v>-2.0699999999999998</v>
      </c>
      <c r="G32" s="7">
        <v>12.46</v>
      </c>
      <c r="H32" s="7">
        <v>1.04</v>
      </c>
      <c r="I32" s="7">
        <v>7450</v>
      </c>
      <c r="J32" s="9">
        <f t="shared" si="7"/>
        <v>-1.960784313725487</v>
      </c>
      <c r="K32" s="9">
        <f t="shared" si="7"/>
        <v>-1.8041237113402133</v>
      </c>
      <c r="L32" s="14">
        <f t="shared" ref="L32:L95" si="9">(H32-H31)/H31*100</f>
        <v>-2.8037383177570119</v>
      </c>
      <c r="M32">
        <f t="shared" si="3"/>
        <v>-3.9473684210526327</v>
      </c>
      <c r="N32">
        <f t="shared" si="4"/>
        <v>-1.8987341772151893</v>
      </c>
      <c r="O32" t="str">
        <f t="shared" si="5"/>
        <v>hold</v>
      </c>
      <c r="P32" s="14">
        <f>(H32-H31)/H31*100</f>
        <v>-2.8037383177570119</v>
      </c>
    </row>
    <row r="33" spans="1:16">
      <c r="A33" s="7">
        <v>31</v>
      </c>
      <c r="B33" s="7">
        <v>20.625</v>
      </c>
      <c r="C33" s="7">
        <v>20.774999999999999</v>
      </c>
      <c r="D33" s="7">
        <v>14.46</v>
      </c>
      <c r="E33" s="7">
        <v>11.92</v>
      </c>
      <c r="F33" s="7">
        <v>-2.54</v>
      </c>
      <c r="G33" s="7">
        <v>13.19</v>
      </c>
      <c r="H33" s="7">
        <v>1.27</v>
      </c>
      <c r="I33" s="7">
        <v>18675</v>
      </c>
      <c r="J33">
        <f t="shared" si="7"/>
        <v>7.1111111111111178</v>
      </c>
      <c r="K33">
        <f t="shared" si="7"/>
        <v>4.2869641294838168</v>
      </c>
      <c r="L33" s="14">
        <f t="shared" si="9"/>
        <v>22.115384615384613</v>
      </c>
      <c r="M33">
        <f t="shared" si="3"/>
        <v>-2.4691358024691357</v>
      </c>
      <c r="N33">
        <f t="shared" si="4"/>
        <v>-1.4625228519195612</v>
      </c>
      <c r="O33" t="str">
        <f t="shared" si="5"/>
        <v>hold</v>
      </c>
      <c r="P33" s="14">
        <f>(H33-H32)/H32*100</f>
        <v>22.115384615384613</v>
      </c>
    </row>
    <row r="34" spans="1:16">
      <c r="A34" s="7">
        <v>32</v>
      </c>
      <c r="B34" s="7">
        <v>20.8</v>
      </c>
      <c r="C34" s="7">
        <v>20.85</v>
      </c>
      <c r="D34" s="7">
        <v>14.88</v>
      </c>
      <c r="E34" s="7">
        <v>11.99</v>
      </c>
      <c r="F34" s="7">
        <v>-2.89</v>
      </c>
      <c r="G34" s="7">
        <v>13.43</v>
      </c>
      <c r="H34" s="7">
        <v>1.44</v>
      </c>
      <c r="I34" s="7">
        <v>32395</v>
      </c>
      <c r="J34">
        <f t="shared" si="7"/>
        <v>2.9045643153526965</v>
      </c>
      <c r="K34">
        <f t="shared" si="7"/>
        <v>0.58724832214765332</v>
      </c>
      <c r="L34" s="14">
        <f t="shared" si="9"/>
        <v>13.385826771653536</v>
      </c>
      <c r="M34">
        <f t="shared" si="3"/>
        <v>-1.9125683060109289</v>
      </c>
      <c r="N34">
        <f t="shared" si="4"/>
        <v>-1.2259194395796849</v>
      </c>
      <c r="O34" t="str">
        <f t="shared" si="5"/>
        <v>hold</v>
      </c>
      <c r="P34" s="14">
        <f>(H34-H33)/H33*100</f>
        <v>13.385826771653536</v>
      </c>
    </row>
    <row r="35" spans="1:16">
      <c r="A35" s="7">
        <v>33</v>
      </c>
      <c r="B35" s="7">
        <v>20.8</v>
      </c>
      <c r="C35" s="7">
        <v>20.9</v>
      </c>
      <c r="D35" s="7">
        <v>15.15</v>
      </c>
      <c r="E35" s="7">
        <v>12.67</v>
      </c>
      <c r="F35" s="7">
        <v>-2.48</v>
      </c>
      <c r="G35" s="7">
        <v>13.91</v>
      </c>
      <c r="H35" s="7">
        <v>1.24</v>
      </c>
      <c r="I35" s="7">
        <v>10320</v>
      </c>
      <c r="J35">
        <f t="shared" si="7"/>
        <v>1.8145161290322551</v>
      </c>
      <c r="K35">
        <f t="shared" si="7"/>
        <v>5.6713928273561276</v>
      </c>
      <c r="L35" s="14">
        <f t="shared" si="9"/>
        <v>-13.888888888888888</v>
      </c>
      <c r="M35">
        <f t="shared" si="3"/>
        <v>-1.5267175572519085</v>
      </c>
      <c r="N35">
        <f t="shared" si="4"/>
        <v>-0.96930533117932138</v>
      </c>
      <c r="O35" t="str">
        <f t="shared" si="5"/>
        <v>hold</v>
      </c>
      <c r="P35" s="14">
        <f>(H35-H34)/H34*100</f>
        <v>-13.888888888888888</v>
      </c>
    </row>
    <row r="36" spans="1:16">
      <c r="A36" s="7">
        <v>34</v>
      </c>
      <c r="B36" s="7">
        <v>20.875</v>
      </c>
      <c r="C36" s="7">
        <v>20.925000000000001</v>
      </c>
      <c r="D36" s="7">
        <v>15.29</v>
      </c>
      <c r="E36" s="7">
        <v>13.01</v>
      </c>
      <c r="F36" s="7">
        <v>-2.2799999999999998</v>
      </c>
      <c r="G36" s="7">
        <v>14.15</v>
      </c>
      <c r="H36" s="7">
        <v>1.1399999999999999</v>
      </c>
      <c r="I36" s="7">
        <v>20597</v>
      </c>
      <c r="J36">
        <f t="shared" si="7"/>
        <v>0.92409240924091618</v>
      </c>
      <c r="K36">
        <f t="shared" si="7"/>
        <v>2.6835043409629034</v>
      </c>
      <c r="L36" s="14">
        <f t="shared" si="9"/>
        <v>-8.0645161290322651</v>
      </c>
      <c r="M36">
        <f>(A36-39)/(D36-11.22)</f>
        <v>-1.2285012285012289</v>
      </c>
      <c r="N36">
        <f>(A36-39)/(G36-7.72)</f>
        <v>-0.77760497667185058</v>
      </c>
      <c r="O36" t="str">
        <f t="shared" si="5"/>
        <v>hold</v>
      </c>
      <c r="P36" s="14">
        <f t="shared" ref="P36:P99" si="10">(H36-H35)/H35*100</f>
        <v>-8.0645161290322651</v>
      </c>
    </row>
    <row r="37" spans="1:16">
      <c r="A37" s="7">
        <v>35</v>
      </c>
      <c r="B37" s="7">
        <v>20.925000000000001</v>
      </c>
      <c r="C37" s="7">
        <v>20.855</v>
      </c>
      <c r="D37" s="7">
        <v>14.9</v>
      </c>
      <c r="E37" s="7">
        <v>12.73</v>
      </c>
      <c r="F37" s="7">
        <v>-2.17</v>
      </c>
      <c r="G37" s="7">
        <v>13.82</v>
      </c>
      <c r="H37" s="7">
        <v>1.0900000000000001</v>
      </c>
      <c r="I37" s="7">
        <v>12559</v>
      </c>
      <c r="J37">
        <f t="shared" si="7"/>
        <v>-2.5506867233485861</v>
      </c>
      <c r="K37">
        <f t="shared" si="7"/>
        <v>-2.1521906225979968</v>
      </c>
      <c r="L37" s="14">
        <f t="shared" si="9"/>
        <v>-4.3859649122806861</v>
      </c>
      <c r="M37">
        <f t="shared" ref="M37:M100" si="11">(A37-39)/(D37-11.22)</f>
        <v>-1.0869565217391306</v>
      </c>
      <c r="N37">
        <f t="shared" ref="N37:N100" si="12">(A37-39)/(G37-7.72)</f>
        <v>-0.65573770491803274</v>
      </c>
      <c r="O37" t="str">
        <f t="shared" si="5"/>
        <v>hold</v>
      </c>
      <c r="P37" s="14">
        <f t="shared" si="10"/>
        <v>-4.3859649122806861</v>
      </c>
    </row>
    <row r="38" spans="1:16">
      <c r="A38" s="7">
        <v>36</v>
      </c>
      <c r="B38" s="7">
        <v>20.861999999999998</v>
      </c>
      <c r="C38" s="7">
        <v>20.95</v>
      </c>
      <c r="D38" s="7">
        <v>15.43</v>
      </c>
      <c r="E38" s="7">
        <v>13.05</v>
      </c>
      <c r="F38" s="7">
        <v>-2.38</v>
      </c>
      <c r="G38" s="7">
        <v>14.24</v>
      </c>
      <c r="H38" s="7">
        <v>1.19</v>
      </c>
      <c r="I38" s="7">
        <v>7823</v>
      </c>
      <c r="J38">
        <f t="shared" si="7"/>
        <v>3.5570469798657673</v>
      </c>
      <c r="K38">
        <f t="shared" si="7"/>
        <v>2.513747054202673</v>
      </c>
      <c r="L38" s="14">
        <f t="shared" si="9"/>
        <v>9.1743119266054904</v>
      </c>
      <c r="M38">
        <f t="shared" si="11"/>
        <v>-0.71258907363420443</v>
      </c>
      <c r="N38">
        <f t="shared" si="12"/>
        <v>-0.46012269938650302</v>
      </c>
      <c r="O38" t="str">
        <f t="shared" si="5"/>
        <v>hold</v>
      </c>
      <c r="P38" s="14">
        <f t="shared" si="10"/>
        <v>9.1743119266054904</v>
      </c>
    </row>
    <row r="39" spans="1:16">
      <c r="A39" s="7">
        <v>37</v>
      </c>
      <c r="B39" s="7">
        <v>20.925000000000001</v>
      </c>
      <c r="C39" s="7">
        <v>20.95</v>
      </c>
      <c r="D39" s="7">
        <v>15.43</v>
      </c>
      <c r="E39" s="7">
        <v>13.29</v>
      </c>
      <c r="F39" s="7">
        <v>-2.14</v>
      </c>
      <c r="G39" s="7">
        <v>14.36</v>
      </c>
      <c r="H39" s="7">
        <v>1.07</v>
      </c>
      <c r="I39" s="7">
        <v>29019</v>
      </c>
      <c r="J39">
        <f t="shared" si="7"/>
        <v>0</v>
      </c>
      <c r="K39">
        <f t="shared" si="7"/>
        <v>1.8390804597701027</v>
      </c>
      <c r="L39" s="14">
        <f t="shared" si="9"/>
        <v>-10.084033613445369</v>
      </c>
      <c r="M39">
        <f t="shared" si="11"/>
        <v>-0.47505938242280293</v>
      </c>
      <c r="N39">
        <f t="shared" si="12"/>
        <v>-0.30120481927710846</v>
      </c>
      <c r="O39" t="str">
        <f t="shared" si="5"/>
        <v>hold</v>
      </c>
      <c r="P39" s="14">
        <f t="shared" si="10"/>
        <v>-10.084033613445369</v>
      </c>
    </row>
    <row r="40" spans="1:16">
      <c r="A40" s="7">
        <v>38</v>
      </c>
      <c r="B40" s="7">
        <v>20.95</v>
      </c>
      <c r="C40" s="7">
        <v>21</v>
      </c>
      <c r="D40" s="7">
        <v>15.7</v>
      </c>
      <c r="E40" s="7">
        <v>13.49</v>
      </c>
      <c r="F40" s="7">
        <v>-2.21</v>
      </c>
      <c r="G40" s="7">
        <v>14.6</v>
      </c>
      <c r="H40" s="7">
        <v>1.1100000000000001</v>
      </c>
      <c r="I40" s="7">
        <v>12047</v>
      </c>
      <c r="J40">
        <f t="shared" si="7"/>
        <v>1.7498379779650006</v>
      </c>
      <c r="K40">
        <f t="shared" si="7"/>
        <v>1.504890895410091</v>
      </c>
      <c r="L40" s="14">
        <f t="shared" si="9"/>
        <v>3.7383177570093489</v>
      </c>
      <c r="M40">
        <f t="shared" si="11"/>
        <v>-0.22321428571428578</v>
      </c>
      <c r="N40">
        <f t="shared" si="12"/>
        <v>-0.14534883720930233</v>
      </c>
      <c r="O40" t="str">
        <f t="shared" si="5"/>
        <v>hold</v>
      </c>
      <c r="P40" s="14">
        <f t="shared" si="10"/>
        <v>3.7383177570093489</v>
      </c>
    </row>
    <row r="41" spans="1:16">
      <c r="A41" s="7">
        <v>39</v>
      </c>
      <c r="B41" s="7">
        <v>21</v>
      </c>
      <c r="C41" s="7">
        <v>21.2</v>
      </c>
      <c r="D41" s="7">
        <v>16.8</v>
      </c>
      <c r="E41" s="7">
        <v>14.29</v>
      </c>
      <c r="F41" s="7">
        <v>-2.5099999999999998</v>
      </c>
      <c r="G41" s="7">
        <v>15.55</v>
      </c>
      <c r="H41" s="7">
        <v>1.26</v>
      </c>
      <c r="I41" s="7">
        <v>23799</v>
      </c>
      <c r="J41">
        <f t="shared" si="7"/>
        <v>7.0063694267516023</v>
      </c>
      <c r="K41">
        <f t="shared" si="7"/>
        <v>5.9303187546330536</v>
      </c>
      <c r="L41" s="14">
        <f t="shared" si="9"/>
        <v>13.513513513513503</v>
      </c>
      <c r="M41">
        <f t="shared" si="11"/>
        <v>0</v>
      </c>
      <c r="N41">
        <f t="shared" si="12"/>
        <v>0</v>
      </c>
      <c r="O41" t="str">
        <f t="shared" si="5"/>
        <v>hold</v>
      </c>
      <c r="P41" s="14">
        <f t="shared" si="10"/>
        <v>13.513513513513503</v>
      </c>
    </row>
    <row r="42" spans="1:16">
      <c r="A42" s="7">
        <v>40</v>
      </c>
      <c r="B42" s="7">
        <v>21.2</v>
      </c>
      <c r="C42" s="7">
        <v>21.35</v>
      </c>
      <c r="D42" s="7">
        <v>17.63</v>
      </c>
      <c r="E42" s="7">
        <v>14.88</v>
      </c>
      <c r="F42" s="7">
        <v>-2.75</v>
      </c>
      <c r="G42" s="7">
        <v>16.260000000000002</v>
      </c>
      <c r="H42" s="7">
        <v>1.37</v>
      </c>
      <c r="I42" s="7">
        <v>37236</v>
      </c>
      <c r="J42">
        <f t="shared" si="7"/>
        <v>4.94047619047618</v>
      </c>
      <c r="K42">
        <f t="shared" si="7"/>
        <v>4.128761371588535</v>
      </c>
      <c r="L42" s="14">
        <f t="shared" si="9"/>
        <v>8.7301587301587382</v>
      </c>
      <c r="M42">
        <f t="shared" si="11"/>
        <v>0.15600624024961002</v>
      </c>
      <c r="N42">
        <f t="shared" si="12"/>
        <v>0.11709601873536296</v>
      </c>
      <c r="O42" t="str">
        <f t="shared" si="5"/>
        <v>SELL</v>
      </c>
      <c r="P42" s="14">
        <f t="shared" si="10"/>
        <v>8.7301587301587382</v>
      </c>
    </row>
    <row r="43" spans="1:16">
      <c r="A43" s="7">
        <v>41</v>
      </c>
      <c r="B43" s="7">
        <v>21.274999999999999</v>
      </c>
      <c r="C43" s="7">
        <v>21.225000000000001</v>
      </c>
      <c r="D43" s="7">
        <v>16.940000000000001</v>
      </c>
      <c r="E43" s="7">
        <v>15.1</v>
      </c>
      <c r="F43" s="7">
        <v>-1.84</v>
      </c>
      <c r="G43" s="7">
        <v>16.02</v>
      </c>
      <c r="H43" s="7">
        <v>0.92</v>
      </c>
      <c r="I43" s="7">
        <v>28649</v>
      </c>
      <c r="J43">
        <f t="shared" si="7"/>
        <v>-3.9137833238797373</v>
      </c>
      <c r="K43">
        <f t="shared" si="7"/>
        <v>1.4784946236559062</v>
      </c>
      <c r="L43" s="14">
        <f t="shared" si="9"/>
        <v>-32.846715328467155</v>
      </c>
      <c r="M43">
        <f t="shared" si="11"/>
        <v>0.34965034965034963</v>
      </c>
      <c r="N43">
        <f t="shared" si="12"/>
        <v>0.24096385542168672</v>
      </c>
      <c r="O43" t="str">
        <f t="shared" si="5"/>
        <v>SELL</v>
      </c>
      <c r="P43" s="14">
        <f t="shared" si="10"/>
        <v>-32.846715328467155</v>
      </c>
    </row>
    <row r="44" spans="1:16">
      <c r="A44" s="7">
        <v>42</v>
      </c>
      <c r="B44" s="7">
        <v>21.25</v>
      </c>
      <c r="C44" s="7">
        <v>21.25</v>
      </c>
      <c r="D44" s="7">
        <v>17.079999999999998</v>
      </c>
      <c r="E44" s="7">
        <v>14.96</v>
      </c>
      <c r="F44" s="7">
        <v>-2.12</v>
      </c>
      <c r="G44" s="7">
        <v>16.02</v>
      </c>
      <c r="H44" s="7">
        <v>1.06</v>
      </c>
      <c r="I44" s="7">
        <v>19978</v>
      </c>
      <c r="J44">
        <f t="shared" si="7"/>
        <v>0.82644628099171791</v>
      </c>
      <c r="K44">
        <f t="shared" si="7"/>
        <v>-0.92715231788078678</v>
      </c>
      <c r="L44" s="14">
        <f t="shared" si="9"/>
        <v>15.217391304347828</v>
      </c>
      <c r="M44">
        <f t="shared" si="11"/>
        <v>0.51194539249146775</v>
      </c>
      <c r="N44">
        <f t="shared" si="12"/>
        <v>0.36144578313253006</v>
      </c>
      <c r="O44" t="str">
        <f t="shared" si="5"/>
        <v>SELL</v>
      </c>
      <c r="P44" s="14">
        <f t="shared" si="10"/>
        <v>15.217391304347828</v>
      </c>
    </row>
    <row r="45" spans="1:16">
      <c r="A45" s="7">
        <v>43</v>
      </c>
      <c r="B45" s="7">
        <v>21.25</v>
      </c>
      <c r="C45" s="7">
        <v>21.375</v>
      </c>
      <c r="D45" s="7">
        <v>17.77</v>
      </c>
      <c r="E45" s="7">
        <v>15.45</v>
      </c>
      <c r="F45" s="7">
        <v>-2.3199999999999998</v>
      </c>
      <c r="G45" s="7">
        <v>16.61</v>
      </c>
      <c r="H45" s="7">
        <v>1.1599999999999999</v>
      </c>
      <c r="I45" s="7">
        <v>21527</v>
      </c>
      <c r="J45">
        <f t="shared" si="7"/>
        <v>4.0398126463700317</v>
      </c>
      <c r="K45">
        <f t="shared" si="7"/>
        <v>3.2754010695187059</v>
      </c>
      <c r="L45" s="14">
        <f t="shared" si="9"/>
        <v>9.4339622641509298</v>
      </c>
      <c r="M45">
        <f t="shared" si="11"/>
        <v>0.61068702290076349</v>
      </c>
      <c r="N45">
        <f t="shared" si="12"/>
        <v>0.44994375703037115</v>
      </c>
      <c r="O45" t="str">
        <f t="shared" si="5"/>
        <v>SELL</v>
      </c>
      <c r="P45" s="14">
        <f t="shared" si="10"/>
        <v>9.4339622641509298</v>
      </c>
    </row>
    <row r="46" spans="1:16">
      <c r="A46" s="7">
        <v>44</v>
      </c>
      <c r="B46" s="7">
        <v>21.35</v>
      </c>
      <c r="C46" s="7">
        <v>21.4</v>
      </c>
      <c r="D46" s="7">
        <v>17.91</v>
      </c>
      <c r="E46" s="7">
        <v>15.78</v>
      </c>
      <c r="F46" s="7">
        <v>-2.12</v>
      </c>
      <c r="G46" s="7">
        <v>16.84</v>
      </c>
      <c r="H46" s="7">
        <v>1.06</v>
      </c>
      <c r="I46" s="7">
        <v>60749</v>
      </c>
      <c r="J46">
        <f t="shared" si="7"/>
        <v>0.78784468204839941</v>
      </c>
      <c r="K46">
        <f t="shared" si="7"/>
        <v>2.1359223300970882</v>
      </c>
      <c r="L46" s="14">
        <f t="shared" si="9"/>
        <v>-8.6206896551724039</v>
      </c>
      <c r="M46">
        <f t="shared" si="11"/>
        <v>0.74738415545590442</v>
      </c>
      <c r="N46">
        <f t="shared" si="12"/>
        <v>0.54824561403508765</v>
      </c>
      <c r="O46" t="str">
        <f t="shared" si="5"/>
        <v>SELL</v>
      </c>
      <c r="P46" s="14">
        <f t="shared" si="10"/>
        <v>-8.6206896551724039</v>
      </c>
    </row>
    <row r="47" spans="1:16">
      <c r="A47" s="7">
        <v>45</v>
      </c>
      <c r="B47" s="7">
        <v>21.4</v>
      </c>
      <c r="C47" s="7">
        <v>21.524999999999999</v>
      </c>
      <c r="D47" s="7">
        <v>18.600000000000001</v>
      </c>
      <c r="E47" s="7">
        <v>16.260000000000002</v>
      </c>
      <c r="F47" s="7">
        <v>-2.33</v>
      </c>
      <c r="G47" s="7">
        <v>17.43</v>
      </c>
      <c r="H47" s="7">
        <v>1.17</v>
      </c>
      <c r="I47" s="7">
        <v>35748</v>
      </c>
      <c r="J47">
        <f t="shared" si="7"/>
        <v>3.8525963149078803</v>
      </c>
      <c r="K47">
        <f t="shared" si="7"/>
        <v>3.0418250950570482</v>
      </c>
      <c r="L47" s="14">
        <f t="shared" si="9"/>
        <v>10.377358490566026</v>
      </c>
      <c r="M47">
        <f t="shared" si="11"/>
        <v>0.81300813008130068</v>
      </c>
      <c r="N47">
        <f t="shared" si="12"/>
        <v>0.61791967044284235</v>
      </c>
      <c r="O47" t="str">
        <f t="shared" si="5"/>
        <v>SELL</v>
      </c>
      <c r="P47" s="14">
        <f t="shared" si="10"/>
        <v>10.377358490566026</v>
      </c>
    </row>
    <row r="48" spans="1:16">
      <c r="A48" s="7">
        <v>46</v>
      </c>
      <c r="B48" s="7">
        <v>21.51</v>
      </c>
      <c r="C48" s="7">
        <v>21.5</v>
      </c>
      <c r="D48" s="7">
        <v>18.46</v>
      </c>
      <c r="E48" s="7">
        <v>16.309999999999999</v>
      </c>
      <c r="F48" s="7">
        <v>-2.15</v>
      </c>
      <c r="G48" s="7">
        <v>17.38</v>
      </c>
      <c r="H48" s="7">
        <v>1.08</v>
      </c>
      <c r="I48" s="7">
        <v>38302</v>
      </c>
      <c r="J48">
        <f t="shared" si="7"/>
        <v>-0.75268817204301375</v>
      </c>
      <c r="K48">
        <f t="shared" si="7"/>
        <v>0.30750307503073276</v>
      </c>
      <c r="L48" s="14">
        <f t="shared" si="9"/>
        <v>-7.6923076923076801</v>
      </c>
      <c r="M48">
        <f t="shared" si="11"/>
        <v>0.96685082872928174</v>
      </c>
      <c r="N48">
        <f t="shared" si="12"/>
        <v>0.72463768115942029</v>
      </c>
      <c r="O48" t="str">
        <f t="shared" si="5"/>
        <v>SELL</v>
      </c>
      <c r="P48" s="14">
        <f t="shared" si="10"/>
        <v>-7.6923076923076801</v>
      </c>
    </row>
    <row r="49" spans="1:16">
      <c r="A49" s="7">
        <v>47</v>
      </c>
      <c r="B49" s="7">
        <v>21.5</v>
      </c>
      <c r="C49" s="7">
        <v>21.274999999999999</v>
      </c>
      <c r="D49" s="7">
        <v>17.22</v>
      </c>
      <c r="E49" s="7">
        <v>15.45</v>
      </c>
      <c r="F49" s="7">
        <v>-1.76</v>
      </c>
      <c r="G49" s="7">
        <v>16.34</v>
      </c>
      <c r="H49" s="7">
        <v>0.88</v>
      </c>
      <c r="I49" s="7">
        <v>46670</v>
      </c>
      <c r="J49">
        <f t="shared" si="7"/>
        <v>-6.7172264355363058</v>
      </c>
      <c r="K49">
        <f t="shared" si="7"/>
        <v>-5.2728387492335962</v>
      </c>
      <c r="L49" s="14">
        <f t="shared" si="9"/>
        <v>-18.518518518518523</v>
      </c>
      <c r="M49">
        <f t="shared" si="11"/>
        <v>1.3333333333333337</v>
      </c>
      <c r="N49">
        <f t="shared" si="12"/>
        <v>0.92807424593967502</v>
      </c>
      <c r="O49" t="str">
        <f t="shared" si="5"/>
        <v>SELL</v>
      </c>
      <c r="P49" s="14">
        <f t="shared" si="10"/>
        <v>-18.518518518518523</v>
      </c>
    </row>
    <row r="50" spans="1:16">
      <c r="A50" s="7">
        <v>48</v>
      </c>
      <c r="B50" s="7">
        <v>21.274999999999999</v>
      </c>
      <c r="C50" s="7">
        <v>21.225000000000001</v>
      </c>
      <c r="D50" s="7">
        <v>16.940000000000001</v>
      </c>
      <c r="E50" s="7">
        <v>15.26</v>
      </c>
      <c r="F50" s="7">
        <v>-1.68</v>
      </c>
      <c r="G50" s="7">
        <v>16.100000000000001</v>
      </c>
      <c r="H50" s="7">
        <v>0.84</v>
      </c>
      <c r="I50" s="7">
        <v>21486</v>
      </c>
      <c r="J50">
        <f t="shared" si="7"/>
        <v>-1.6260162601625876</v>
      </c>
      <c r="K50">
        <f t="shared" si="7"/>
        <v>-1.2297734627831685</v>
      </c>
      <c r="L50" s="14">
        <f t="shared" si="9"/>
        <v>-4.5454545454545494</v>
      </c>
      <c r="M50">
        <f t="shared" si="11"/>
        <v>1.5734265734265733</v>
      </c>
      <c r="N50">
        <f t="shared" si="12"/>
        <v>1.0739856801909304</v>
      </c>
      <c r="O50" t="str">
        <f t="shared" si="5"/>
        <v>SELL</v>
      </c>
      <c r="P50" s="14">
        <f t="shared" si="10"/>
        <v>-4.5454545454545494</v>
      </c>
    </row>
    <row r="51" spans="1:16">
      <c r="A51" s="7">
        <v>49</v>
      </c>
      <c r="B51" s="7">
        <v>21.2</v>
      </c>
      <c r="C51" s="7">
        <v>21.225000000000001</v>
      </c>
      <c r="D51" s="7">
        <v>16.940000000000001</v>
      </c>
      <c r="E51" s="7">
        <v>15.49</v>
      </c>
      <c r="F51" s="7">
        <v>-1.45</v>
      </c>
      <c r="G51" s="7">
        <v>16.22</v>
      </c>
      <c r="H51" s="7">
        <v>0.72</v>
      </c>
      <c r="I51" s="7">
        <v>11400</v>
      </c>
      <c r="J51">
        <f t="shared" si="7"/>
        <v>0</v>
      </c>
      <c r="K51">
        <f t="shared" si="7"/>
        <v>1.5072083879423357</v>
      </c>
      <c r="L51" s="14">
        <f t="shared" si="9"/>
        <v>-14.285714285714285</v>
      </c>
      <c r="M51">
        <f t="shared" si="11"/>
        <v>1.7482517482517481</v>
      </c>
      <c r="N51">
        <f t="shared" si="12"/>
        <v>1.1764705882352942</v>
      </c>
      <c r="O51" t="str">
        <f t="shared" si="5"/>
        <v>SELL</v>
      </c>
      <c r="P51" s="14">
        <f t="shared" si="10"/>
        <v>-14.285714285714285</v>
      </c>
    </row>
    <row r="52" spans="1:16">
      <c r="A52" s="7">
        <v>50</v>
      </c>
      <c r="B52" s="7">
        <v>21.2</v>
      </c>
      <c r="C52" s="7">
        <v>21.225000000000001</v>
      </c>
      <c r="D52" s="7">
        <v>16.940000000000001</v>
      </c>
      <c r="E52" s="7">
        <v>15.73</v>
      </c>
      <c r="F52" s="7">
        <v>-1.21</v>
      </c>
      <c r="G52" s="7">
        <v>16.34</v>
      </c>
      <c r="H52" s="7">
        <v>0.61</v>
      </c>
      <c r="I52" s="7">
        <v>4300</v>
      </c>
      <c r="J52">
        <f t="shared" si="7"/>
        <v>0</v>
      </c>
      <c r="K52">
        <f t="shared" si="7"/>
        <v>1.5493867010974836</v>
      </c>
      <c r="L52" s="14">
        <f t="shared" si="9"/>
        <v>-15.277777777777777</v>
      </c>
      <c r="M52">
        <f t="shared" si="11"/>
        <v>1.9230769230769229</v>
      </c>
      <c r="N52">
        <f t="shared" si="12"/>
        <v>1.2761020881670533</v>
      </c>
      <c r="O52" t="str">
        <f t="shared" si="5"/>
        <v>SELL</v>
      </c>
      <c r="P52" s="14">
        <f t="shared" si="10"/>
        <v>-15.277777777777777</v>
      </c>
    </row>
    <row r="53" spans="1:16">
      <c r="A53" s="7">
        <v>51</v>
      </c>
      <c r="B53" s="7">
        <v>21.25</v>
      </c>
      <c r="C53" s="7">
        <v>21.274999999999999</v>
      </c>
      <c r="D53" s="7">
        <v>17.22</v>
      </c>
      <c r="E53" s="7">
        <v>15.69</v>
      </c>
      <c r="F53" s="7">
        <v>-1.53</v>
      </c>
      <c r="G53" s="7">
        <v>16.45</v>
      </c>
      <c r="H53" s="7">
        <v>0.76</v>
      </c>
      <c r="I53" s="7">
        <v>24152</v>
      </c>
      <c r="J53">
        <f t="shared" si="7"/>
        <v>1.6528925619834565</v>
      </c>
      <c r="K53">
        <f t="shared" si="7"/>
        <v>-0.25429116338207836</v>
      </c>
      <c r="L53" s="14">
        <f t="shared" si="9"/>
        <v>24.590163934426236</v>
      </c>
      <c r="M53">
        <f t="shared" si="11"/>
        <v>2.0000000000000004</v>
      </c>
      <c r="N53">
        <f t="shared" si="12"/>
        <v>1.3745704467353952</v>
      </c>
      <c r="O53" t="str">
        <f t="shared" si="5"/>
        <v>SELL</v>
      </c>
      <c r="P53" s="14">
        <f t="shared" si="10"/>
        <v>24.590163934426236</v>
      </c>
    </row>
    <row r="54" spans="1:16">
      <c r="A54" s="7">
        <v>52</v>
      </c>
      <c r="B54" s="7">
        <v>21.3</v>
      </c>
      <c r="C54" s="7">
        <v>21.425000000000001</v>
      </c>
      <c r="D54" s="7">
        <v>18.04</v>
      </c>
      <c r="E54" s="7">
        <v>16.04</v>
      </c>
      <c r="F54" s="7">
        <v>-2.0099999999999998</v>
      </c>
      <c r="G54" s="7">
        <v>17.04</v>
      </c>
      <c r="H54" s="7">
        <v>1</v>
      </c>
      <c r="I54" s="7">
        <v>22593</v>
      </c>
      <c r="J54">
        <f t="shared" si="7"/>
        <v>4.7619047619047636</v>
      </c>
      <c r="K54">
        <f t="shared" si="7"/>
        <v>2.2307202039515595</v>
      </c>
      <c r="L54" s="14">
        <f t="shared" si="9"/>
        <v>31.578947368421051</v>
      </c>
      <c r="M54">
        <f t="shared" si="11"/>
        <v>1.9061583577712615</v>
      </c>
      <c r="N54">
        <f t="shared" si="12"/>
        <v>1.3948497854077253</v>
      </c>
      <c r="O54" t="str">
        <f t="shared" si="5"/>
        <v>SELL</v>
      </c>
      <c r="P54" s="14">
        <f t="shared" si="10"/>
        <v>31.578947368421051</v>
      </c>
    </row>
    <row r="55" spans="1:16">
      <c r="A55" s="7">
        <v>53</v>
      </c>
      <c r="B55" s="7">
        <v>21.425000000000001</v>
      </c>
      <c r="C55" s="7">
        <v>21.274999999999999</v>
      </c>
      <c r="D55" s="7">
        <v>17.22</v>
      </c>
      <c r="E55" s="7">
        <v>15.46</v>
      </c>
      <c r="F55" s="7">
        <v>-1.75</v>
      </c>
      <c r="G55" s="7">
        <v>16.34</v>
      </c>
      <c r="H55" s="7">
        <v>0.88</v>
      </c>
      <c r="I55" s="7">
        <v>15675</v>
      </c>
      <c r="J55">
        <f t="shared" si="7"/>
        <v>-4.5454545454545467</v>
      </c>
      <c r="K55">
        <f t="shared" si="7"/>
        <v>-3.6159600997506134</v>
      </c>
      <c r="L55" s="14">
        <f t="shared" si="9"/>
        <v>-12</v>
      </c>
      <c r="M55">
        <f t="shared" si="11"/>
        <v>2.3333333333333339</v>
      </c>
      <c r="N55">
        <f t="shared" si="12"/>
        <v>1.6241299303944314</v>
      </c>
      <c r="O55" t="str">
        <f t="shared" si="5"/>
        <v>SELL</v>
      </c>
      <c r="P55" s="14">
        <f t="shared" si="10"/>
        <v>-12</v>
      </c>
    </row>
    <row r="56" spans="1:16">
      <c r="A56" s="7">
        <v>54</v>
      </c>
      <c r="B56" s="7">
        <v>21.274999999999999</v>
      </c>
      <c r="C56" s="7">
        <v>21.491099999999999</v>
      </c>
      <c r="D56" s="7">
        <v>18.41</v>
      </c>
      <c r="E56" s="7">
        <v>16.3</v>
      </c>
      <c r="F56" s="7">
        <v>-2.1</v>
      </c>
      <c r="G56" s="7">
        <v>17.36</v>
      </c>
      <c r="H56" s="7">
        <v>1.05</v>
      </c>
      <c r="I56" s="7">
        <v>19824</v>
      </c>
      <c r="J56">
        <f t="shared" si="7"/>
        <v>6.9105691056910654</v>
      </c>
      <c r="K56">
        <f t="shared" si="7"/>
        <v>5.4333764553686921</v>
      </c>
      <c r="L56" s="14">
        <f t="shared" si="9"/>
        <v>19.318181818181824</v>
      </c>
      <c r="M56">
        <f t="shared" si="11"/>
        <v>2.0862308762169683</v>
      </c>
      <c r="N56">
        <f t="shared" si="12"/>
        <v>1.5560165975103732</v>
      </c>
      <c r="O56" t="str">
        <f t="shared" si="5"/>
        <v>SELL</v>
      </c>
      <c r="P56" s="14">
        <f t="shared" si="10"/>
        <v>19.318181818181824</v>
      </c>
    </row>
    <row r="57" spans="1:16">
      <c r="A57" s="7">
        <v>55</v>
      </c>
      <c r="B57" s="7">
        <v>21.45</v>
      </c>
      <c r="C57" s="7">
        <v>21.35</v>
      </c>
      <c r="D57" s="7">
        <v>17.63</v>
      </c>
      <c r="E57" s="7">
        <v>16.149999999999999</v>
      </c>
      <c r="F57" s="7">
        <v>-1.48</v>
      </c>
      <c r="G57" s="7">
        <v>16.89</v>
      </c>
      <c r="H57" s="7">
        <v>0.74</v>
      </c>
      <c r="I57" s="7">
        <v>4000</v>
      </c>
      <c r="J57">
        <f t="shared" si="7"/>
        <v>-4.2368278109723034</v>
      </c>
      <c r="K57">
        <f t="shared" si="7"/>
        <v>-0.92024539877301925</v>
      </c>
      <c r="L57" s="14">
        <f t="shared" si="9"/>
        <v>-29.523809523809529</v>
      </c>
      <c r="M57">
        <f t="shared" si="11"/>
        <v>2.4960998439937603</v>
      </c>
      <c r="N57">
        <f t="shared" si="12"/>
        <v>1.7448200654307522</v>
      </c>
      <c r="O57" t="str">
        <f t="shared" si="5"/>
        <v>SELL</v>
      </c>
      <c r="P57" s="14">
        <f t="shared" si="10"/>
        <v>-29.523809523809529</v>
      </c>
    </row>
    <row r="58" spans="1:16">
      <c r="A58" s="7">
        <v>56</v>
      </c>
      <c r="B58" s="7">
        <v>21.35</v>
      </c>
      <c r="C58" s="7">
        <v>21.465</v>
      </c>
      <c r="D58" s="7">
        <v>18.260000000000002</v>
      </c>
      <c r="E58" s="7">
        <v>16.59</v>
      </c>
      <c r="F58" s="7">
        <v>-1.67</v>
      </c>
      <c r="G58" s="7">
        <v>17.43</v>
      </c>
      <c r="H58" s="7">
        <v>0.84</v>
      </c>
      <c r="I58" s="7">
        <v>8268</v>
      </c>
      <c r="J58">
        <f t="shared" si="7"/>
        <v>3.5734543391945692</v>
      </c>
      <c r="K58">
        <f t="shared" si="7"/>
        <v>2.7244582043343737</v>
      </c>
      <c r="L58" s="14">
        <f t="shared" si="9"/>
        <v>13.513513513513512</v>
      </c>
      <c r="M58">
        <f t="shared" si="11"/>
        <v>2.4147727272727271</v>
      </c>
      <c r="N58">
        <f t="shared" si="12"/>
        <v>1.7507723995880533</v>
      </c>
      <c r="O58" t="str">
        <f t="shared" si="5"/>
        <v>SELL</v>
      </c>
      <c r="P58" s="14">
        <f t="shared" si="10"/>
        <v>13.513513513513512</v>
      </c>
    </row>
    <row r="59" spans="1:16">
      <c r="A59" s="7">
        <v>57</v>
      </c>
      <c r="B59" s="7">
        <v>21.45</v>
      </c>
      <c r="C59" s="7">
        <v>21.475000000000001</v>
      </c>
      <c r="D59" s="7">
        <v>18.32</v>
      </c>
      <c r="E59" s="7">
        <v>16.77</v>
      </c>
      <c r="F59" s="7">
        <v>-1.55</v>
      </c>
      <c r="G59" s="7">
        <v>17.55</v>
      </c>
      <c r="H59" s="7">
        <v>0.77</v>
      </c>
      <c r="I59" s="7">
        <v>37777</v>
      </c>
      <c r="J59">
        <f t="shared" si="7"/>
        <v>0.32858707557502037</v>
      </c>
      <c r="K59">
        <f t="shared" si="7"/>
        <v>1.0849909584086781</v>
      </c>
      <c r="L59" s="14">
        <f t="shared" si="9"/>
        <v>-8.3333333333333268</v>
      </c>
      <c r="M59">
        <f t="shared" si="11"/>
        <v>2.535211267605634</v>
      </c>
      <c r="N59">
        <f t="shared" si="12"/>
        <v>1.8311291963377412</v>
      </c>
      <c r="O59" t="str">
        <f t="shared" si="5"/>
        <v>SELL</v>
      </c>
      <c r="P59" s="14">
        <f t="shared" si="10"/>
        <v>-8.3333333333333268</v>
      </c>
    </row>
    <row r="60" spans="1:16">
      <c r="A60" s="7">
        <v>58</v>
      </c>
      <c r="B60" s="7">
        <v>21.5</v>
      </c>
      <c r="C60" s="7">
        <v>21.524999999999999</v>
      </c>
      <c r="D60" s="7">
        <v>18.600000000000001</v>
      </c>
      <c r="E60" s="7">
        <v>16.73</v>
      </c>
      <c r="F60" s="7">
        <v>-1.87</v>
      </c>
      <c r="G60" s="7">
        <v>17.66</v>
      </c>
      <c r="H60" s="7">
        <v>0.93</v>
      </c>
      <c r="I60" s="7">
        <v>7600</v>
      </c>
      <c r="J60">
        <f t="shared" si="7"/>
        <v>1.5283842794759888</v>
      </c>
      <c r="K60">
        <f t="shared" si="7"/>
        <v>-0.23852116875372181</v>
      </c>
      <c r="L60" s="14">
        <f t="shared" si="9"/>
        <v>20.779220779220783</v>
      </c>
      <c r="M60">
        <f t="shared" si="11"/>
        <v>2.5745257452574521</v>
      </c>
      <c r="N60">
        <f t="shared" si="12"/>
        <v>1.9114688128772634</v>
      </c>
      <c r="O60" t="str">
        <f t="shared" si="5"/>
        <v>SELL</v>
      </c>
      <c r="P60" s="14">
        <f t="shared" si="10"/>
        <v>20.779220779220783</v>
      </c>
    </row>
    <row r="61" spans="1:16">
      <c r="A61" s="7">
        <v>59</v>
      </c>
      <c r="B61" s="7">
        <v>21.524999999999999</v>
      </c>
      <c r="C61" s="7">
        <v>21.524999999999999</v>
      </c>
      <c r="D61" s="7">
        <v>18.600000000000001</v>
      </c>
      <c r="E61" s="7">
        <v>16.73</v>
      </c>
      <c r="F61" s="7">
        <v>-1.87</v>
      </c>
      <c r="G61" s="7">
        <v>17.66</v>
      </c>
      <c r="H61" s="7">
        <v>0.93</v>
      </c>
      <c r="I61" s="7">
        <v>7561</v>
      </c>
      <c r="J61">
        <f t="shared" si="7"/>
        <v>0</v>
      </c>
      <c r="K61">
        <f t="shared" si="7"/>
        <v>0</v>
      </c>
      <c r="L61" s="14">
        <f t="shared" si="9"/>
        <v>0</v>
      </c>
      <c r="M61">
        <f t="shared" si="11"/>
        <v>2.7100271002710024</v>
      </c>
      <c r="N61">
        <f t="shared" si="12"/>
        <v>2.0120724346076457</v>
      </c>
      <c r="O61" t="str">
        <f t="shared" si="5"/>
        <v>SELL</v>
      </c>
      <c r="P61" s="14">
        <f t="shared" si="10"/>
        <v>0</v>
      </c>
    </row>
    <row r="62" spans="1:16">
      <c r="A62" s="7">
        <v>60</v>
      </c>
      <c r="B62" s="7">
        <v>21.55</v>
      </c>
      <c r="C62" s="7">
        <v>21.5</v>
      </c>
      <c r="D62" s="7">
        <v>18.46</v>
      </c>
      <c r="E62" s="7">
        <v>16.399999999999999</v>
      </c>
      <c r="F62" s="7">
        <v>-2.06</v>
      </c>
      <c r="G62" s="7">
        <v>17.43</v>
      </c>
      <c r="H62" s="7">
        <v>1.03</v>
      </c>
      <c r="I62" s="7">
        <v>36743</v>
      </c>
      <c r="J62">
        <f t="shared" si="7"/>
        <v>-0.75268817204301375</v>
      </c>
      <c r="K62">
        <f t="shared" si="7"/>
        <v>-1.9725044829647449</v>
      </c>
      <c r="L62" s="14">
        <f t="shared" si="9"/>
        <v>10.752688172043008</v>
      </c>
      <c r="M62">
        <f t="shared" si="11"/>
        <v>2.9005524861878453</v>
      </c>
      <c r="N62">
        <f t="shared" si="12"/>
        <v>2.1627188465499483</v>
      </c>
      <c r="O62" t="str">
        <f t="shared" si="5"/>
        <v>SELL</v>
      </c>
      <c r="P62" s="14">
        <f t="shared" si="10"/>
        <v>10.752688172043008</v>
      </c>
    </row>
    <row r="63" spans="1:16">
      <c r="A63" s="7">
        <v>61</v>
      </c>
      <c r="B63" s="7">
        <v>21.5</v>
      </c>
      <c r="C63" s="7">
        <v>21.524999999999999</v>
      </c>
      <c r="D63" s="7">
        <v>18.600000000000001</v>
      </c>
      <c r="E63" s="7">
        <v>16.5</v>
      </c>
      <c r="F63" s="7">
        <v>-2.1</v>
      </c>
      <c r="G63" s="7">
        <v>17.55</v>
      </c>
      <c r="H63" s="7">
        <v>1.05</v>
      </c>
      <c r="I63" s="7">
        <v>32221</v>
      </c>
      <c r="J63">
        <f t="shared" si="7"/>
        <v>0.75839653304442345</v>
      </c>
      <c r="K63">
        <f t="shared" si="7"/>
        <v>0.60975609756098426</v>
      </c>
      <c r="L63" s="14">
        <f t="shared" si="9"/>
        <v>1.9417475728155356</v>
      </c>
      <c r="M63">
        <f t="shared" si="11"/>
        <v>2.9810298102981028</v>
      </c>
      <c r="N63">
        <f t="shared" si="12"/>
        <v>2.2380467955239061</v>
      </c>
      <c r="O63" t="str">
        <f t="shared" si="5"/>
        <v>SELL</v>
      </c>
      <c r="P63" s="14">
        <f t="shared" si="10"/>
        <v>1.9417475728155356</v>
      </c>
    </row>
    <row r="64" spans="1:16">
      <c r="A64" s="7">
        <v>62</v>
      </c>
      <c r="B64" s="7">
        <v>21.524999999999999</v>
      </c>
      <c r="C64" s="7">
        <v>21.625</v>
      </c>
      <c r="D64" s="7">
        <v>19.149999999999999</v>
      </c>
      <c r="E64" s="7">
        <v>16.87</v>
      </c>
      <c r="F64" s="7">
        <v>-2.27</v>
      </c>
      <c r="G64" s="7">
        <v>18.010000000000002</v>
      </c>
      <c r="H64" s="7">
        <v>1.1399999999999999</v>
      </c>
      <c r="I64" s="7">
        <v>70294</v>
      </c>
      <c r="J64" s="10">
        <f t="shared" si="7"/>
        <v>2.9569892473118125</v>
      </c>
      <c r="K64" s="10">
        <f t="shared" si="7"/>
        <v>2.2424242424242484</v>
      </c>
      <c r="L64" s="14">
        <f t="shared" si="9"/>
        <v>8.571428571428557</v>
      </c>
      <c r="M64">
        <f t="shared" si="11"/>
        <v>2.9003783102143768</v>
      </c>
      <c r="N64">
        <f t="shared" si="12"/>
        <v>2.2351797862001939</v>
      </c>
      <c r="O64" t="str">
        <f t="shared" si="5"/>
        <v>SELL</v>
      </c>
      <c r="P64" s="14">
        <f t="shared" si="10"/>
        <v>8.571428571428557</v>
      </c>
    </row>
    <row r="65" spans="1:16">
      <c r="A65" s="7">
        <v>63</v>
      </c>
      <c r="B65" s="7">
        <v>21.6</v>
      </c>
      <c r="C65" s="7">
        <v>21.125</v>
      </c>
      <c r="D65" s="7">
        <v>16.39</v>
      </c>
      <c r="E65" s="7">
        <v>15.23</v>
      </c>
      <c r="F65" s="7">
        <v>-1.1599999999999999</v>
      </c>
      <c r="G65" s="7">
        <v>15.81</v>
      </c>
      <c r="H65" s="7">
        <v>0.57999999999999996</v>
      </c>
      <c r="I65" s="7">
        <v>87327</v>
      </c>
      <c r="J65">
        <f t="shared" si="7"/>
        <v>-14.412532637075708</v>
      </c>
      <c r="K65">
        <f t="shared" si="7"/>
        <v>-9.721398933017193</v>
      </c>
      <c r="L65" s="14">
        <f t="shared" si="9"/>
        <v>-49.122807017543856</v>
      </c>
      <c r="M65">
        <f t="shared" si="11"/>
        <v>4.6421663442940035</v>
      </c>
      <c r="N65">
        <f t="shared" si="12"/>
        <v>2.9666254635352289</v>
      </c>
      <c r="O65" t="str">
        <f t="shared" si="5"/>
        <v>SELL</v>
      </c>
      <c r="P65" s="14">
        <f t="shared" si="10"/>
        <v>-49.122807017543856</v>
      </c>
    </row>
    <row r="66" spans="1:16">
      <c r="A66" s="7">
        <v>64</v>
      </c>
      <c r="B66" s="7">
        <v>21.15</v>
      </c>
      <c r="C66" s="7">
        <v>21.25</v>
      </c>
      <c r="D66" s="7">
        <v>17.079999999999998</v>
      </c>
      <c r="E66" s="7">
        <v>15.49</v>
      </c>
      <c r="F66" s="7">
        <v>-1.59</v>
      </c>
      <c r="G66" s="7">
        <v>16.28</v>
      </c>
      <c r="H66" s="7">
        <v>0.8</v>
      </c>
      <c r="I66" s="7">
        <v>20664</v>
      </c>
      <c r="J66">
        <f t="shared" si="7"/>
        <v>4.2098840756558742</v>
      </c>
      <c r="K66">
        <f t="shared" si="7"/>
        <v>1.7071569271175295</v>
      </c>
      <c r="L66" s="14">
        <f t="shared" si="9"/>
        <v>37.931034482758633</v>
      </c>
      <c r="M66">
        <f t="shared" si="11"/>
        <v>4.2662116040955649</v>
      </c>
      <c r="N66">
        <f t="shared" si="12"/>
        <v>2.9205607476635507</v>
      </c>
      <c r="O66" t="str">
        <f t="shared" si="5"/>
        <v>SELL</v>
      </c>
      <c r="P66" s="14">
        <f t="shared" si="10"/>
        <v>37.931034482758633</v>
      </c>
    </row>
    <row r="67" spans="1:16">
      <c r="A67" s="7">
        <v>65</v>
      </c>
      <c r="B67" s="7">
        <v>21.25</v>
      </c>
      <c r="C67" s="7">
        <v>21.3</v>
      </c>
      <c r="D67" s="7">
        <v>17.36</v>
      </c>
      <c r="E67" s="7">
        <v>15.68</v>
      </c>
      <c r="F67" s="7">
        <v>-1.67</v>
      </c>
      <c r="G67" s="7">
        <v>16.52</v>
      </c>
      <c r="H67" s="7">
        <v>0.84</v>
      </c>
      <c r="I67" s="7">
        <v>9000</v>
      </c>
      <c r="J67">
        <f t="shared" si="7"/>
        <v>1.6393442622950887</v>
      </c>
      <c r="K67">
        <f t="shared" si="7"/>
        <v>1.2265978050355035</v>
      </c>
      <c r="L67" s="14">
        <f t="shared" si="9"/>
        <v>4.9999999999999902</v>
      </c>
      <c r="M67">
        <f t="shared" si="11"/>
        <v>4.2345276872964179</v>
      </c>
      <c r="N67">
        <f t="shared" si="12"/>
        <v>2.9545454545454541</v>
      </c>
      <c r="O67" t="str">
        <f t="shared" si="5"/>
        <v>SELL</v>
      </c>
      <c r="P67" s="14">
        <f t="shared" si="10"/>
        <v>4.9999999999999902</v>
      </c>
    </row>
    <row r="68" spans="1:16">
      <c r="A68" s="7">
        <v>66</v>
      </c>
      <c r="B68" s="7">
        <v>21.3</v>
      </c>
      <c r="C68" s="7">
        <v>21.3</v>
      </c>
      <c r="D68" s="7">
        <v>17.36</v>
      </c>
      <c r="E68" s="7">
        <v>15.68</v>
      </c>
      <c r="F68" s="7">
        <v>-1.67</v>
      </c>
      <c r="G68" s="7">
        <v>16.52</v>
      </c>
      <c r="H68" s="7">
        <v>0.84</v>
      </c>
      <c r="I68" s="7">
        <v>7124</v>
      </c>
      <c r="J68">
        <f t="shared" si="7"/>
        <v>0</v>
      </c>
      <c r="K68">
        <f t="shared" si="7"/>
        <v>0</v>
      </c>
      <c r="L68" s="14">
        <f t="shared" si="9"/>
        <v>0</v>
      </c>
      <c r="M68">
        <f t="shared" si="11"/>
        <v>4.3973941368078187</v>
      </c>
      <c r="N68">
        <f t="shared" si="12"/>
        <v>3.0681818181818179</v>
      </c>
      <c r="O68" t="str">
        <f t="shared" si="5"/>
        <v>SELL</v>
      </c>
      <c r="P68" s="14">
        <f t="shared" si="10"/>
        <v>0</v>
      </c>
    </row>
    <row r="69" spans="1:16">
      <c r="A69" s="7">
        <v>67</v>
      </c>
      <c r="B69" s="7">
        <v>21.2682</v>
      </c>
      <c r="C69" s="7">
        <v>21.15</v>
      </c>
      <c r="D69" s="7">
        <v>16.53</v>
      </c>
      <c r="E69" s="7">
        <v>15.4</v>
      </c>
      <c r="F69" s="7">
        <v>-1.1299999999999999</v>
      </c>
      <c r="G69" s="7">
        <v>15.96</v>
      </c>
      <c r="H69" s="7">
        <v>0.56999999999999995</v>
      </c>
      <c r="I69" s="7">
        <v>17098</v>
      </c>
      <c r="J69">
        <f t="shared" si="7"/>
        <v>-4.7811059907834004</v>
      </c>
      <c r="K69">
        <f t="shared" si="7"/>
        <v>-1.7857142857142818</v>
      </c>
      <c r="L69" s="14">
        <f t="shared" si="9"/>
        <v>-32.142857142857146</v>
      </c>
      <c r="M69">
        <f t="shared" si="11"/>
        <v>5.2730696798493399</v>
      </c>
      <c r="N69">
        <f t="shared" si="12"/>
        <v>3.3980582524271838</v>
      </c>
      <c r="O69" t="str">
        <f t="shared" si="5"/>
        <v>SELL</v>
      </c>
      <c r="P69" s="14">
        <f t="shared" si="10"/>
        <v>-32.142857142857146</v>
      </c>
    </row>
    <row r="70" spans="1:16">
      <c r="A70" s="7">
        <v>68</v>
      </c>
      <c r="B70" s="7">
        <v>21.175000000000001</v>
      </c>
      <c r="C70" s="7">
        <v>21.175000000000001</v>
      </c>
      <c r="D70" s="7">
        <v>16.670000000000002</v>
      </c>
      <c r="E70" s="7">
        <v>15.26</v>
      </c>
      <c r="F70" s="7">
        <v>-1.41</v>
      </c>
      <c r="G70" s="7">
        <v>15.96</v>
      </c>
      <c r="H70" s="7">
        <v>0.7</v>
      </c>
      <c r="I70" s="7">
        <v>52056</v>
      </c>
      <c r="J70">
        <f t="shared" si="7"/>
        <v>0.84694494857834568</v>
      </c>
      <c r="K70">
        <f t="shared" si="7"/>
        <v>-0.90909090909091272</v>
      </c>
      <c r="L70" s="14">
        <f t="shared" si="9"/>
        <v>22.807017543859651</v>
      </c>
      <c r="M70">
        <f t="shared" si="11"/>
        <v>5.3211009174311918</v>
      </c>
      <c r="N70">
        <f t="shared" si="12"/>
        <v>3.5194174757281544</v>
      </c>
      <c r="O70" t="str">
        <f t="shared" si="5"/>
        <v>SELL</v>
      </c>
      <c r="P70" s="14">
        <f t="shared" si="10"/>
        <v>22.807017543859651</v>
      </c>
    </row>
    <row r="71" spans="1:16">
      <c r="A71" s="7">
        <v>69</v>
      </c>
      <c r="B71" s="7">
        <v>21.15</v>
      </c>
      <c r="C71" s="7">
        <v>21.1</v>
      </c>
      <c r="D71" s="7">
        <v>16.25</v>
      </c>
      <c r="E71" s="7">
        <v>15.2</v>
      </c>
      <c r="F71" s="7">
        <v>-1.05</v>
      </c>
      <c r="G71" s="7">
        <v>15.73</v>
      </c>
      <c r="H71" s="7">
        <v>0.53</v>
      </c>
      <c r="I71" s="7">
        <v>4300</v>
      </c>
      <c r="J71">
        <f t="shared" si="7"/>
        <v>-2.519496100779854</v>
      </c>
      <c r="K71">
        <f t="shared" si="7"/>
        <v>-0.3931847968545249</v>
      </c>
      <c r="L71" s="14">
        <f t="shared" si="9"/>
        <v>-24.285714285714278</v>
      </c>
      <c r="M71">
        <f t="shared" si="11"/>
        <v>5.9642147117296229</v>
      </c>
      <c r="N71">
        <f t="shared" si="12"/>
        <v>3.7453183520599245</v>
      </c>
      <c r="O71" t="str">
        <f t="shared" si="5"/>
        <v>SELL</v>
      </c>
      <c r="P71" s="14">
        <f t="shared" si="10"/>
        <v>-24.285714285714278</v>
      </c>
    </row>
    <row r="72" spans="1:16">
      <c r="A72" s="7">
        <v>70</v>
      </c>
      <c r="B72" s="7">
        <v>21.1</v>
      </c>
      <c r="C72" s="7">
        <v>21.1</v>
      </c>
      <c r="D72" s="7">
        <v>16.25</v>
      </c>
      <c r="E72" s="7">
        <v>15.2</v>
      </c>
      <c r="F72" s="7">
        <v>-1.05</v>
      </c>
      <c r="G72" s="7">
        <v>15.73</v>
      </c>
      <c r="H72" s="7">
        <v>0.53</v>
      </c>
      <c r="I72" s="7">
        <v>4700</v>
      </c>
      <c r="J72">
        <f t="shared" si="7"/>
        <v>0</v>
      </c>
      <c r="K72">
        <f t="shared" si="7"/>
        <v>0</v>
      </c>
      <c r="L72" s="14">
        <f t="shared" si="9"/>
        <v>0</v>
      </c>
      <c r="M72">
        <f t="shared" si="11"/>
        <v>6.1630218687872773</v>
      </c>
      <c r="N72">
        <f t="shared" si="12"/>
        <v>3.8701622971285885</v>
      </c>
      <c r="O72" t="str">
        <f t="shared" si="5"/>
        <v>SELL</v>
      </c>
      <c r="P72" s="14">
        <f t="shared" si="10"/>
        <v>0</v>
      </c>
    </row>
    <row r="73" spans="1:16">
      <c r="A73" s="7">
        <v>71</v>
      </c>
      <c r="B73" s="7">
        <v>21.074999999999999</v>
      </c>
      <c r="C73" s="7">
        <v>21.074999999999999</v>
      </c>
      <c r="D73" s="7">
        <v>16.12</v>
      </c>
      <c r="E73" s="7">
        <v>15.34</v>
      </c>
      <c r="F73" s="7">
        <v>-0.78</v>
      </c>
      <c r="G73" s="7">
        <v>15.73</v>
      </c>
      <c r="H73" s="7">
        <v>0.39</v>
      </c>
      <c r="I73" s="7">
        <v>12952</v>
      </c>
      <c r="J73">
        <f t="shared" si="7"/>
        <v>-0.79999999999999394</v>
      </c>
      <c r="K73">
        <f t="shared" si="7"/>
        <v>0.92105263157895112</v>
      </c>
      <c r="L73" s="14">
        <f t="shared" si="9"/>
        <v>-26.415094339622641</v>
      </c>
      <c r="M73">
        <f t="shared" si="11"/>
        <v>6.5306122448979584</v>
      </c>
      <c r="N73">
        <f t="shared" si="12"/>
        <v>3.9950062421972525</v>
      </c>
      <c r="O73" t="str">
        <f t="shared" si="5"/>
        <v>SELL</v>
      </c>
      <c r="P73" s="14">
        <f t="shared" si="10"/>
        <v>-26.415094339622641</v>
      </c>
    </row>
    <row r="74" spans="1:16">
      <c r="A74" s="7">
        <v>72</v>
      </c>
      <c r="B74" s="7">
        <v>21.074999999999999</v>
      </c>
      <c r="C74" s="7">
        <v>21.125</v>
      </c>
      <c r="D74" s="7">
        <v>16.39</v>
      </c>
      <c r="E74" s="7">
        <v>15.54</v>
      </c>
      <c r="F74" s="7">
        <v>-0.85</v>
      </c>
      <c r="G74" s="7">
        <v>15.96</v>
      </c>
      <c r="H74" s="7">
        <v>0.43</v>
      </c>
      <c r="I74" s="7">
        <v>6417</v>
      </c>
      <c r="J74">
        <f t="shared" si="7"/>
        <v>1.6749379652605434</v>
      </c>
      <c r="K74">
        <f t="shared" si="7"/>
        <v>1.3037809647979093</v>
      </c>
      <c r="L74" s="14">
        <f t="shared" si="9"/>
        <v>10.25641025641025</v>
      </c>
      <c r="M74">
        <f t="shared" si="11"/>
        <v>6.3829787234042552</v>
      </c>
      <c r="N74">
        <f t="shared" si="12"/>
        <v>4.0048543689320377</v>
      </c>
      <c r="O74" t="str">
        <f t="shared" si="5"/>
        <v>SELL</v>
      </c>
      <c r="P74" s="14">
        <f t="shared" si="10"/>
        <v>10.25641025641025</v>
      </c>
    </row>
    <row r="75" spans="1:16">
      <c r="A75" s="7">
        <v>73</v>
      </c>
      <c r="B75" s="7">
        <v>21.125</v>
      </c>
      <c r="C75" s="7">
        <v>21.074999999999999</v>
      </c>
      <c r="D75" s="7">
        <v>16.12</v>
      </c>
      <c r="E75" s="7">
        <v>15.34</v>
      </c>
      <c r="F75" s="7">
        <v>-0.78</v>
      </c>
      <c r="G75" s="7">
        <v>15.73</v>
      </c>
      <c r="H75" s="7">
        <v>0.39</v>
      </c>
      <c r="I75" s="7">
        <v>5191</v>
      </c>
      <c r="J75">
        <f t="shared" si="7"/>
        <v>-1.6473459426479535</v>
      </c>
      <c r="K75">
        <f t="shared" si="7"/>
        <v>-1.2870012870012826</v>
      </c>
      <c r="L75" s="14">
        <f t="shared" si="9"/>
        <v>-9.302325581395344</v>
      </c>
      <c r="M75">
        <f t="shared" si="11"/>
        <v>6.9387755102040813</v>
      </c>
      <c r="N75">
        <f t="shared" si="12"/>
        <v>4.2446941323345806</v>
      </c>
      <c r="O75" t="str">
        <f t="shared" si="5"/>
        <v>SELL</v>
      </c>
      <c r="P75" s="14">
        <f t="shared" si="10"/>
        <v>-9.302325581395344</v>
      </c>
    </row>
    <row r="76" spans="1:16">
      <c r="A76" s="7">
        <v>74</v>
      </c>
      <c r="B76" s="7">
        <v>21.074999999999999</v>
      </c>
      <c r="C76" s="7">
        <v>21.024999999999999</v>
      </c>
      <c r="D76" s="7">
        <v>15.84</v>
      </c>
      <c r="E76" s="7">
        <v>15.14</v>
      </c>
      <c r="F76" s="7">
        <v>-0.7</v>
      </c>
      <c r="G76" s="7">
        <v>15.49</v>
      </c>
      <c r="H76" s="7">
        <v>0.35</v>
      </c>
      <c r="I76" s="7">
        <v>10736</v>
      </c>
      <c r="J76">
        <f t="shared" si="7"/>
        <v>-1.7369727047146473</v>
      </c>
      <c r="K76">
        <f t="shared" si="7"/>
        <v>-1.3037809647979093</v>
      </c>
      <c r="L76" s="14">
        <f t="shared" si="9"/>
        <v>-10.256410256410266</v>
      </c>
      <c r="M76">
        <f t="shared" si="11"/>
        <v>7.575757575757577</v>
      </c>
      <c r="N76">
        <f t="shared" si="12"/>
        <v>4.5045045045045047</v>
      </c>
      <c r="O76" t="str">
        <f t="shared" si="5"/>
        <v>SELL</v>
      </c>
      <c r="P76" s="14">
        <f t="shared" si="10"/>
        <v>-10.256410256410266</v>
      </c>
    </row>
    <row r="77" spans="1:16">
      <c r="A77" s="7">
        <v>75</v>
      </c>
      <c r="B77" s="7">
        <v>21.024999999999999</v>
      </c>
      <c r="C77" s="7">
        <v>21.074999999999999</v>
      </c>
      <c r="D77" s="7">
        <v>16.12</v>
      </c>
      <c r="E77" s="7">
        <v>15.34</v>
      </c>
      <c r="F77" s="7">
        <v>-0.77</v>
      </c>
      <c r="G77" s="7">
        <v>15.73</v>
      </c>
      <c r="H77" s="7">
        <v>0.39</v>
      </c>
      <c r="I77" s="7">
        <v>11667</v>
      </c>
      <c r="J77">
        <f t="shared" si="7"/>
        <v>1.7676767676767748</v>
      </c>
      <c r="K77">
        <f t="shared" si="7"/>
        <v>1.3210039630118842</v>
      </c>
      <c r="L77" s="14">
        <f t="shared" si="9"/>
        <v>11.428571428571439</v>
      </c>
      <c r="M77">
        <f t="shared" si="11"/>
        <v>7.3469387755102034</v>
      </c>
      <c r="N77">
        <f t="shared" si="12"/>
        <v>4.4943820224719095</v>
      </c>
      <c r="O77" t="str">
        <f t="shared" si="5"/>
        <v>SELL</v>
      </c>
      <c r="P77" s="14">
        <f t="shared" si="10"/>
        <v>11.428571428571439</v>
      </c>
    </row>
    <row r="78" spans="1:16">
      <c r="A78" s="7">
        <v>76</v>
      </c>
      <c r="B78" s="7">
        <v>21.05</v>
      </c>
      <c r="C78" s="7">
        <v>21.074999999999999</v>
      </c>
      <c r="D78" s="7">
        <v>16.12</v>
      </c>
      <c r="E78" s="7">
        <v>15.58</v>
      </c>
      <c r="F78" s="7">
        <v>-0.54</v>
      </c>
      <c r="G78" s="7">
        <v>15.85</v>
      </c>
      <c r="H78" s="7">
        <v>0.27</v>
      </c>
      <c r="I78" s="7">
        <v>21523</v>
      </c>
      <c r="J78">
        <f t="shared" si="7"/>
        <v>0</v>
      </c>
      <c r="K78">
        <f t="shared" si="7"/>
        <v>1.5645371577574982</v>
      </c>
      <c r="L78" s="14">
        <f t="shared" si="9"/>
        <v>-30.769230769230766</v>
      </c>
      <c r="M78">
        <f t="shared" si="11"/>
        <v>7.5510204081632644</v>
      </c>
      <c r="N78">
        <f t="shared" si="12"/>
        <v>4.5510455104551051</v>
      </c>
      <c r="O78" t="str">
        <f t="shared" si="5"/>
        <v>SELL</v>
      </c>
      <c r="P78" s="14">
        <f t="shared" si="10"/>
        <v>-30.769230769230766</v>
      </c>
    </row>
    <row r="79" spans="1:16">
      <c r="A79" s="7">
        <v>77</v>
      </c>
      <c r="B79" s="7">
        <v>21.072600000000001</v>
      </c>
      <c r="C79" s="7">
        <v>21.074999999999999</v>
      </c>
      <c r="D79" s="7">
        <v>16.12</v>
      </c>
      <c r="E79" s="7">
        <v>15.6</v>
      </c>
      <c r="F79" s="7">
        <v>-0.51</v>
      </c>
      <c r="G79" s="7">
        <v>15.86</v>
      </c>
      <c r="H79" s="7">
        <v>0.26</v>
      </c>
      <c r="I79" s="7">
        <v>5600</v>
      </c>
      <c r="J79">
        <f t="shared" si="7"/>
        <v>0</v>
      </c>
      <c r="K79">
        <f t="shared" si="7"/>
        <v>0.12836970474967632</v>
      </c>
      <c r="L79" s="14">
        <f t="shared" si="9"/>
        <v>-3.7037037037037068</v>
      </c>
      <c r="M79">
        <f t="shared" si="11"/>
        <v>7.7551020408163263</v>
      </c>
      <c r="N79">
        <f t="shared" si="12"/>
        <v>4.6683046683046676</v>
      </c>
      <c r="O79" t="str">
        <f t="shared" si="5"/>
        <v>SELL</v>
      </c>
      <c r="P79" s="14">
        <f t="shared" si="10"/>
        <v>-3.7037037037037068</v>
      </c>
    </row>
    <row r="80" spans="1:16">
      <c r="A80" s="7">
        <v>78</v>
      </c>
      <c r="B80" s="7">
        <v>21.1</v>
      </c>
      <c r="C80" s="7">
        <v>21.074999999999999</v>
      </c>
      <c r="D80" s="7">
        <v>16.12</v>
      </c>
      <c r="E80" s="7">
        <v>15.36</v>
      </c>
      <c r="F80" s="7">
        <v>-0.75</v>
      </c>
      <c r="G80" s="7">
        <v>15.74</v>
      </c>
      <c r="H80" s="7">
        <v>0.38</v>
      </c>
      <c r="I80" s="7">
        <v>14106</v>
      </c>
      <c r="J80">
        <f t="shared" si="7"/>
        <v>0</v>
      </c>
      <c r="K80">
        <f t="shared" si="7"/>
        <v>-1.5384615384615399</v>
      </c>
      <c r="L80" s="14">
        <f t="shared" si="9"/>
        <v>46.153846153846153</v>
      </c>
      <c r="M80">
        <f t="shared" si="11"/>
        <v>7.9591836734693873</v>
      </c>
      <c r="N80">
        <f t="shared" si="12"/>
        <v>4.8628428927680805</v>
      </c>
      <c r="O80" t="str">
        <f t="shared" ref="O80:O111" si="13">IF(M80&gt;N80,"SELL","hold")</f>
        <v>SELL</v>
      </c>
      <c r="P80" s="14">
        <f t="shared" si="10"/>
        <v>46.153846153846153</v>
      </c>
    </row>
    <row r="81" spans="1:17">
      <c r="A81" s="7">
        <v>79</v>
      </c>
      <c r="B81" s="7">
        <v>21.074999999999999</v>
      </c>
      <c r="C81" s="7">
        <v>21.05</v>
      </c>
      <c r="D81" s="7">
        <v>15.98</v>
      </c>
      <c r="E81" s="7">
        <v>15.26</v>
      </c>
      <c r="F81" s="7">
        <v>-0.71</v>
      </c>
      <c r="G81" s="7">
        <v>15.62</v>
      </c>
      <c r="H81" s="7">
        <v>0.36</v>
      </c>
      <c r="I81" s="7">
        <v>12497</v>
      </c>
      <c r="J81">
        <f t="shared" si="7"/>
        <v>-0.86848635235732363</v>
      </c>
      <c r="K81">
        <f t="shared" si="7"/>
        <v>-0.6510416666666643</v>
      </c>
      <c r="L81" s="14">
        <f t="shared" si="9"/>
        <v>-5.2631578947368469</v>
      </c>
      <c r="M81">
        <f t="shared" si="11"/>
        <v>8.4033613445378155</v>
      </c>
      <c r="N81">
        <f t="shared" si="12"/>
        <v>5.0632911392405067</v>
      </c>
      <c r="O81" t="str">
        <f t="shared" si="13"/>
        <v>SELL</v>
      </c>
      <c r="P81" s="14">
        <f t="shared" si="10"/>
        <v>-5.2631578947368469</v>
      </c>
    </row>
    <row r="82" spans="1:17">
      <c r="A82" s="7">
        <v>80</v>
      </c>
      <c r="B82" s="7">
        <v>21.1</v>
      </c>
      <c r="C82" s="7">
        <v>21.13</v>
      </c>
      <c r="D82" s="7">
        <v>16.420000000000002</v>
      </c>
      <c r="E82" s="7">
        <v>15.11</v>
      </c>
      <c r="F82" s="7">
        <v>-1.31</v>
      </c>
      <c r="G82" s="7">
        <v>15.76</v>
      </c>
      <c r="H82" s="7">
        <v>0.66</v>
      </c>
      <c r="I82" s="7">
        <v>12040</v>
      </c>
      <c r="J82">
        <f t="shared" si="7"/>
        <v>2.7534418022528242</v>
      </c>
      <c r="K82">
        <f t="shared" si="7"/>
        <v>-0.98296199213630631</v>
      </c>
      <c r="L82" s="14">
        <f t="shared" si="9"/>
        <v>83.333333333333343</v>
      </c>
      <c r="M82">
        <f t="shared" si="11"/>
        <v>7.8846153846153832</v>
      </c>
      <c r="N82">
        <f t="shared" si="12"/>
        <v>5.0995024875621899</v>
      </c>
      <c r="O82" t="str">
        <f t="shared" si="13"/>
        <v>SELL</v>
      </c>
      <c r="P82" s="14">
        <f t="shared" si="10"/>
        <v>83.333333333333343</v>
      </c>
    </row>
    <row r="83" spans="1:17">
      <c r="A83" s="7">
        <v>81</v>
      </c>
      <c r="B83" s="7">
        <v>21.125</v>
      </c>
      <c r="C83" s="7">
        <v>21.125</v>
      </c>
      <c r="D83" s="7">
        <v>16.39</v>
      </c>
      <c r="E83" s="7">
        <v>15.14</v>
      </c>
      <c r="F83" s="7">
        <v>-1.26</v>
      </c>
      <c r="G83" s="7">
        <v>15.76</v>
      </c>
      <c r="H83" s="7">
        <v>0.63</v>
      </c>
      <c r="I83" s="7">
        <v>900</v>
      </c>
      <c r="J83">
        <f t="shared" si="7"/>
        <v>-0.18270401948843565</v>
      </c>
      <c r="K83">
        <f t="shared" si="7"/>
        <v>0.19854401058902144</v>
      </c>
      <c r="L83" s="14">
        <f t="shared" si="9"/>
        <v>-4.5454545454545494</v>
      </c>
      <c r="M83">
        <f t="shared" si="11"/>
        <v>8.1237911025145078</v>
      </c>
      <c r="N83">
        <f t="shared" si="12"/>
        <v>5.2238805970149258</v>
      </c>
      <c r="O83" t="str">
        <f t="shared" si="13"/>
        <v>SELL</v>
      </c>
      <c r="P83" s="14">
        <f t="shared" si="10"/>
        <v>-4.5454545454545494</v>
      </c>
    </row>
    <row r="84" spans="1:17">
      <c r="A84" s="7">
        <v>82</v>
      </c>
      <c r="B84" s="7">
        <v>21.15</v>
      </c>
      <c r="C84" s="7">
        <v>21.25</v>
      </c>
      <c r="D84" s="7">
        <v>17.079999999999998</v>
      </c>
      <c r="E84" s="7">
        <v>15.39</v>
      </c>
      <c r="F84" s="7">
        <v>-1.69</v>
      </c>
      <c r="G84" s="7">
        <v>16.239999999999998</v>
      </c>
      <c r="H84" s="7">
        <v>0.84</v>
      </c>
      <c r="I84" s="7">
        <v>9819</v>
      </c>
      <c r="J84">
        <f t="shared" ref="J84:K147" si="14">(D84-D83)/D83*100</f>
        <v>4.2098840756558742</v>
      </c>
      <c r="K84">
        <f t="shared" si="14"/>
        <v>1.6512549537648611</v>
      </c>
      <c r="L84" s="14">
        <f t="shared" si="9"/>
        <v>33.333333333333329</v>
      </c>
      <c r="M84">
        <f t="shared" si="11"/>
        <v>7.3378839590443716</v>
      </c>
      <c r="N84">
        <f t="shared" si="12"/>
        <v>5.046948356807512</v>
      </c>
      <c r="O84" t="str">
        <f t="shared" si="13"/>
        <v>SELL</v>
      </c>
      <c r="P84" s="14">
        <f t="shared" si="10"/>
        <v>33.333333333333329</v>
      </c>
    </row>
    <row r="85" spans="1:17">
      <c r="A85" s="7">
        <v>83</v>
      </c>
      <c r="B85" s="7">
        <v>21.25</v>
      </c>
      <c r="C85" s="7">
        <v>21.175000000000001</v>
      </c>
      <c r="D85" s="7">
        <v>16.670000000000002</v>
      </c>
      <c r="E85" s="7">
        <v>15.1</v>
      </c>
      <c r="F85" s="7">
        <v>-1.57</v>
      </c>
      <c r="G85" s="7">
        <v>15.88</v>
      </c>
      <c r="H85" s="7">
        <v>0.78</v>
      </c>
      <c r="I85" s="7">
        <v>3021</v>
      </c>
      <c r="J85">
        <f t="shared" si="14"/>
        <v>-2.4004683840749217</v>
      </c>
      <c r="K85">
        <f t="shared" si="14"/>
        <v>-1.8843404808317148</v>
      </c>
      <c r="L85" s="14">
        <f t="shared" si="9"/>
        <v>-7.142857142857137</v>
      </c>
      <c r="M85">
        <f t="shared" si="11"/>
        <v>8.0733944954128418</v>
      </c>
      <c r="N85">
        <f t="shared" si="12"/>
        <v>5.3921568627450975</v>
      </c>
      <c r="O85" t="str">
        <f t="shared" si="13"/>
        <v>SELL</v>
      </c>
      <c r="P85" s="14">
        <f t="shared" si="10"/>
        <v>-7.142857142857137</v>
      </c>
    </row>
    <row r="86" spans="1:17">
      <c r="A86" s="7">
        <v>84</v>
      </c>
      <c r="B86" s="7">
        <v>21.15</v>
      </c>
      <c r="C86" s="7">
        <v>21.175000000000001</v>
      </c>
      <c r="D86" s="7">
        <v>16.670000000000002</v>
      </c>
      <c r="E86" s="7">
        <v>15.34</v>
      </c>
      <c r="F86" s="7">
        <v>-1.33</v>
      </c>
      <c r="G86" s="7">
        <v>16</v>
      </c>
      <c r="H86" s="7">
        <v>0.66</v>
      </c>
      <c r="I86" s="7">
        <v>600</v>
      </c>
      <c r="J86">
        <f t="shared" si="14"/>
        <v>0</v>
      </c>
      <c r="K86">
        <f t="shared" si="14"/>
        <v>1.5894039735099352</v>
      </c>
      <c r="L86" s="14">
        <f t="shared" si="9"/>
        <v>-15.384615384615383</v>
      </c>
      <c r="M86">
        <f t="shared" si="11"/>
        <v>8.2568807339449517</v>
      </c>
      <c r="N86">
        <f t="shared" si="12"/>
        <v>5.4347826086956514</v>
      </c>
      <c r="O86" t="str">
        <f t="shared" si="13"/>
        <v>SELL</v>
      </c>
      <c r="P86" s="14">
        <f t="shared" si="10"/>
        <v>-15.384615384615383</v>
      </c>
    </row>
    <row r="87" spans="1:17">
      <c r="A87" s="7">
        <v>85</v>
      </c>
      <c r="B87" s="7">
        <v>21.175000000000001</v>
      </c>
      <c r="C87" s="7">
        <v>21.225000000000001</v>
      </c>
      <c r="D87" s="7">
        <v>16.940000000000001</v>
      </c>
      <c r="E87" s="7">
        <v>15.53</v>
      </c>
      <c r="F87" s="7">
        <v>-1.41</v>
      </c>
      <c r="G87" s="7">
        <v>16.239999999999998</v>
      </c>
      <c r="H87" s="7">
        <v>0.7</v>
      </c>
      <c r="I87" s="7">
        <v>6025</v>
      </c>
      <c r="J87">
        <f t="shared" si="14"/>
        <v>1.6196760647870396</v>
      </c>
      <c r="K87">
        <f t="shared" si="14"/>
        <v>1.238591916558015</v>
      </c>
      <c r="L87" s="14">
        <f t="shared" si="9"/>
        <v>6.060606060606049</v>
      </c>
      <c r="M87">
        <f t="shared" si="11"/>
        <v>8.0419580419580416</v>
      </c>
      <c r="N87">
        <f t="shared" si="12"/>
        <v>5.39906103286385</v>
      </c>
      <c r="O87" t="str">
        <f t="shared" si="13"/>
        <v>SELL</v>
      </c>
      <c r="P87" s="14">
        <f t="shared" si="10"/>
        <v>6.060606060606049</v>
      </c>
    </row>
    <row r="88" spans="1:17">
      <c r="A88" s="7">
        <v>86</v>
      </c>
      <c r="B88" s="7">
        <v>21.225000000000001</v>
      </c>
      <c r="C88" s="7">
        <v>21.324999999999999</v>
      </c>
      <c r="D88" s="7">
        <v>17.489999999999998</v>
      </c>
      <c r="E88" s="7">
        <v>15.92</v>
      </c>
      <c r="F88" s="7">
        <v>-1.57</v>
      </c>
      <c r="G88" s="7">
        <v>16.71</v>
      </c>
      <c r="H88" s="7">
        <v>0.78</v>
      </c>
      <c r="I88" s="7">
        <v>10190</v>
      </c>
      <c r="J88">
        <f t="shared" si="14"/>
        <v>3.2467532467532298</v>
      </c>
      <c r="K88">
        <f t="shared" si="14"/>
        <v>2.5112685125563461</v>
      </c>
      <c r="L88" s="14">
        <f t="shared" si="9"/>
        <v>11.428571428571439</v>
      </c>
      <c r="M88">
        <f t="shared" si="11"/>
        <v>7.4960127591706565</v>
      </c>
      <c r="N88">
        <f t="shared" si="12"/>
        <v>5.2280311457174626</v>
      </c>
      <c r="O88" t="str">
        <f t="shared" si="13"/>
        <v>SELL</v>
      </c>
      <c r="P88" s="14">
        <f t="shared" si="10"/>
        <v>11.428571428571439</v>
      </c>
    </row>
    <row r="89" spans="1:17">
      <c r="A89" s="7">
        <v>87</v>
      </c>
      <c r="B89" s="7">
        <v>21.35</v>
      </c>
      <c r="C89" s="7">
        <v>21.4</v>
      </c>
      <c r="D89" s="7">
        <v>17.91</v>
      </c>
      <c r="E89" s="7">
        <v>15.98</v>
      </c>
      <c r="F89" s="7">
        <v>-1.93</v>
      </c>
      <c r="G89" s="7">
        <v>16.940000000000001</v>
      </c>
      <c r="H89" s="7">
        <v>0.96</v>
      </c>
      <c r="I89" s="7">
        <v>19548</v>
      </c>
      <c r="J89">
        <f t="shared" si="14"/>
        <v>2.4013722126929773</v>
      </c>
      <c r="K89">
        <f t="shared" si="14"/>
        <v>0.37688442211055589</v>
      </c>
      <c r="L89" s="14">
        <f t="shared" si="9"/>
        <v>23.076923076923066</v>
      </c>
      <c r="M89">
        <f t="shared" si="11"/>
        <v>7.1748878923766819</v>
      </c>
      <c r="N89">
        <f t="shared" si="12"/>
        <v>5.2060737527114958</v>
      </c>
      <c r="O89" t="str">
        <f t="shared" si="13"/>
        <v>SELL</v>
      </c>
      <c r="P89" s="14">
        <f t="shared" si="10"/>
        <v>23.076923076923066</v>
      </c>
    </row>
    <row r="90" spans="1:17">
      <c r="A90" s="7">
        <v>88</v>
      </c>
      <c r="B90" s="7">
        <v>21.45</v>
      </c>
      <c r="C90" s="7">
        <v>21.35</v>
      </c>
      <c r="D90" s="7">
        <v>17.63</v>
      </c>
      <c r="E90" s="7">
        <v>15.32</v>
      </c>
      <c r="F90" s="7">
        <v>-2.31</v>
      </c>
      <c r="G90" s="7">
        <v>16.48</v>
      </c>
      <c r="H90" s="7">
        <v>1.1499999999999999</v>
      </c>
      <c r="I90" s="7">
        <v>4590</v>
      </c>
      <c r="J90">
        <f t="shared" si="14"/>
        <v>-1.5633724176437807</v>
      </c>
      <c r="K90">
        <f t="shared" si="14"/>
        <v>-4.1301627033792245</v>
      </c>
      <c r="L90" s="14">
        <f t="shared" si="9"/>
        <v>19.791666666666664</v>
      </c>
      <c r="M90">
        <f t="shared" si="11"/>
        <v>7.6443057722308909</v>
      </c>
      <c r="N90">
        <f t="shared" si="12"/>
        <v>5.5936073059360725</v>
      </c>
      <c r="O90" t="str">
        <f t="shared" si="13"/>
        <v>SELL</v>
      </c>
      <c r="P90" s="14">
        <f t="shared" si="10"/>
        <v>19.791666666666664</v>
      </c>
      <c r="Q90">
        <f t="shared" ref="Q90:Q103" si="15">(P90-P89)/P89*100</f>
        <v>-14.236111111111081</v>
      </c>
    </row>
    <row r="91" spans="1:17">
      <c r="A91" s="7">
        <v>89</v>
      </c>
      <c r="B91" s="7">
        <v>21.324999999999999</v>
      </c>
      <c r="C91" s="7">
        <v>21.4</v>
      </c>
      <c r="D91" s="7">
        <v>17.91</v>
      </c>
      <c r="E91" s="7">
        <v>15.75</v>
      </c>
      <c r="F91" s="7">
        <v>-2.16</v>
      </c>
      <c r="G91" s="7">
        <v>16.829999999999998</v>
      </c>
      <c r="H91" s="7">
        <v>1.08</v>
      </c>
      <c r="I91" s="7">
        <v>4937</v>
      </c>
      <c r="J91">
        <f t="shared" si="14"/>
        <v>1.5882019285309197</v>
      </c>
      <c r="K91">
        <f t="shared" si="14"/>
        <v>2.8067885117493452</v>
      </c>
      <c r="L91" s="14">
        <f t="shared" si="9"/>
        <v>-6.0869565217391166</v>
      </c>
      <c r="M91">
        <f t="shared" si="11"/>
        <v>7.4738415545590442</v>
      </c>
      <c r="N91">
        <f t="shared" si="12"/>
        <v>5.4884742041712409</v>
      </c>
      <c r="O91" t="str">
        <f t="shared" si="13"/>
        <v>SELL</v>
      </c>
      <c r="P91" s="14">
        <f t="shared" si="10"/>
        <v>-6.0869565217391166</v>
      </c>
      <c r="Q91">
        <f t="shared" si="15"/>
        <v>-130.75514874141871</v>
      </c>
    </row>
    <row r="92" spans="1:17">
      <c r="A92" s="7">
        <v>90</v>
      </c>
      <c r="B92" s="7">
        <v>21.375</v>
      </c>
      <c r="C92" s="7">
        <v>21.375</v>
      </c>
      <c r="D92" s="7">
        <v>17.77</v>
      </c>
      <c r="E92" s="7">
        <v>15.89</v>
      </c>
      <c r="F92" s="7">
        <v>-1.88</v>
      </c>
      <c r="G92" s="7">
        <v>16.829999999999998</v>
      </c>
      <c r="H92" s="7">
        <v>0.94</v>
      </c>
      <c r="I92" s="7">
        <v>500</v>
      </c>
      <c r="J92">
        <f t="shared" si="14"/>
        <v>-0.78168620882189033</v>
      </c>
      <c r="K92">
        <f t="shared" si="14"/>
        <v>0.8888888888888925</v>
      </c>
      <c r="L92" s="14">
        <f t="shared" si="9"/>
        <v>-12.962962962962973</v>
      </c>
      <c r="M92">
        <f t="shared" si="11"/>
        <v>7.7862595419847338</v>
      </c>
      <c r="N92">
        <f t="shared" si="12"/>
        <v>5.5982436882546658</v>
      </c>
      <c r="O92" t="str">
        <f t="shared" si="13"/>
        <v>SELL</v>
      </c>
      <c r="P92" s="14">
        <f t="shared" si="10"/>
        <v>-12.962962962962973</v>
      </c>
      <c r="Q92">
        <f t="shared" si="15"/>
        <v>112.9629629629636</v>
      </c>
    </row>
    <row r="93" spans="1:17">
      <c r="A93" s="7">
        <v>91</v>
      </c>
      <c r="B93" s="7">
        <v>21.4</v>
      </c>
      <c r="C93" s="7">
        <v>21.375</v>
      </c>
      <c r="D93" s="7">
        <v>17.77</v>
      </c>
      <c r="E93" s="7">
        <v>15.66</v>
      </c>
      <c r="F93" s="7">
        <v>-2.11</v>
      </c>
      <c r="G93" s="7">
        <v>16.71</v>
      </c>
      <c r="H93" s="7">
        <v>1.06</v>
      </c>
      <c r="I93" s="7">
        <v>700</v>
      </c>
      <c r="J93">
        <f t="shared" si="14"/>
        <v>0</v>
      </c>
      <c r="K93">
        <f t="shared" si="14"/>
        <v>-1.4474512271869127</v>
      </c>
      <c r="L93" s="14">
        <f t="shared" si="9"/>
        <v>12.765957446808523</v>
      </c>
      <c r="M93">
        <f t="shared" si="11"/>
        <v>7.9389312977099253</v>
      </c>
      <c r="N93">
        <f t="shared" si="12"/>
        <v>5.7842046718576183</v>
      </c>
      <c r="O93" t="str">
        <f t="shared" si="13"/>
        <v>SELL</v>
      </c>
      <c r="P93" s="14">
        <f t="shared" si="10"/>
        <v>12.765957446808523</v>
      </c>
      <c r="Q93">
        <f t="shared" si="15"/>
        <v>-198.48024316109425</v>
      </c>
    </row>
    <row r="94" spans="1:17">
      <c r="A94" s="7">
        <v>92</v>
      </c>
      <c r="B94" s="7">
        <v>21.375</v>
      </c>
      <c r="C94" s="7">
        <v>21.425000000000001</v>
      </c>
      <c r="D94" s="7">
        <v>18.04</v>
      </c>
      <c r="E94" s="7">
        <v>15.85</v>
      </c>
      <c r="F94" s="7">
        <v>-2.2000000000000002</v>
      </c>
      <c r="G94" s="7">
        <v>16.95</v>
      </c>
      <c r="H94" s="7">
        <v>1.1000000000000001</v>
      </c>
      <c r="I94" s="7">
        <v>7600</v>
      </c>
      <c r="J94">
        <f t="shared" si="14"/>
        <v>1.5194147439504762</v>
      </c>
      <c r="K94">
        <f t="shared" si="14"/>
        <v>1.2132822477650032</v>
      </c>
      <c r="L94" s="14">
        <f t="shared" si="9"/>
        <v>3.7735849056603805</v>
      </c>
      <c r="M94">
        <f t="shared" si="11"/>
        <v>7.7712609970674507</v>
      </c>
      <c r="N94">
        <f t="shared" si="12"/>
        <v>5.7421451787648969</v>
      </c>
      <c r="O94" t="str">
        <f t="shared" si="13"/>
        <v>SELL</v>
      </c>
      <c r="P94" s="14">
        <f t="shared" si="10"/>
        <v>3.7735849056603805</v>
      </c>
      <c r="Q94">
        <f t="shared" si="15"/>
        <v>-70.440251572327057</v>
      </c>
    </row>
    <row r="95" spans="1:17">
      <c r="A95" s="7">
        <v>93</v>
      </c>
      <c r="B95" s="7">
        <v>21.4</v>
      </c>
      <c r="C95" s="7">
        <v>21.25</v>
      </c>
      <c r="D95" s="7">
        <v>17.079999999999998</v>
      </c>
      <c r="E95" s="7">
        <v>15.41</v>
      </c>
      <c r="F95" s="7">
        <v>-1.67</v>
      </c>
      <c r="G95" s="7">
        <v>16.239999999999998</v>
      </c>
      <c r="H95" s="7">
        <v>0.84</v>
      </c>
      <c r="I95" s="7">
        <v>17105</v>
      </c>
      <c r="J95">
        <f t="shared" si="14"/>
        <v>-5.3215077605321559</v>
      </c>
      <c r="K95">
        <f t="shared" si="14"/>
        <v>-2.7760252365930569</v>
      </c>
      <c r="L95" s="14">
        <f t="shared" si="9"/>
        <v>-23.636363636363644</v>
      </c>
      <c r="M95">
        <f t="shared" si="11"/>
        <v>9.2150170648464194</v>
      </c>
      <c r="N95">
        <f t="shared" si="12"/>
        <v>6.3380281690140849</v>
      </c>
      <c r="O95" t="str">
        <f t="shared" si="13"/>
        <v>SELL</v>
      </c>
      <c r="P95" s="14">
        <f t="shared" si="10"/>
        <v>-23.636363636363644</v>
      </c>
      <c r="Q95">
        <f t="shared" si="15"/>
        <v>-726.36363636363615</v>
      </c>
    </row>
    <row r="96" spans="1:17">
      <c r="A96" s="7">
        <v>94</v>
      </c>
      <c r="B96" s="7">
        <v>21.25</v>
      </c>
      <c r="C96" s="7">
        <v>21</v>
      </c>
      <c r="D96" s="7">
        <v>15.7</v>
      </c>
      <c r="E96" s="7">
        <v>14.43</v>
      </c>
      <c r="F96" s="7">
        <v>-1.27</v>
      </c>
      <c r="G96" s="7">
        <v>15.07</v>
      </c>
      <c r="H96" s="7">
        <v>0.63</v>
      </c>
      <c r="I96" s="7">
        <v>18260</v>
      </c>
      <c r="J96">
        <f t="shared" si="14"/>
        <v>-8.079625292740042</v>
      </c>
      <c r="K96">
        <f t="shared" si="14"/>
        <v>-6.359506813757303</v>
      </c>
      <c r="L96" s="14">
        <f t="shared" ref="L96:L111" si="16">(H96-H95)/H95*100</f>
        <v>-24.999999999999996</v>
      </c>
      <c r="M96">
        <f t="shared" si="11"/>
        <v>12.276785714285719</v>
      </c>
      <c r="N96">
        <f t="shared" si="12"/>
        <v>7.482993197278911</v>
      </c>
      <c r="O96" t="str">
        <f t="shared" si="13"/>
        <v>SELL</v>
      </c>
      <c r="P96" s="14">
        <f t="shared" si="10"/>
        <v>-24.999999999999996</v>
      </c>
      <c r="Q96">
        <f t="shared" si="15"/>
        <v>5.7692307692307212</v>
      </c>
    </row>
    <row r="97" spans="1:17">
      <c r="A97" s="7">
        <v>95</v>
      </c>
      <c r="B97" s="7">
        <v>21.1</v>
      </c>
      <c r="C97" s="7">
        <v>21.05</v>
      </c>
      <c r="D97" s="7">
        <v>15.98</v>
      </c>
      <c r="E97" s="7">
        <v>13.68</v>
      </c>
      <c r="F97" s="7">
        <v>-2.29</v>
      </c>
      <c r="G97" s="7">
        <v>14.83</v>
      </c>
      <c r="H97" s="7">
        <v>1.1499999999999999</v>
      </c>
      <c r="I97" s="7">
        <v>20892</v>
      </c>
      <c r="J97">
        <f t="shared" si="14"/>
        <v>1.783439490445867</v>
      </c>
      <c r="K97">
        <f t="shared" si="14"/>
        <v>-5.1975051975051976</v>
      </c>
      <c r="L97" s="14">
        <f t="shared" si="16"/>
        <v>82.539682539682531</v>
      </c>
      <c r="M97">
        <f t="shared" si="11"/>
        <v>11.764705882352942</v>
      </c>
      <c r="N97">
        <f t="shared" si="12"/>
        <v>7.8762306610407871</v>
      </c>
      <c r="O97" t="str">
        <f t="shared" si="13"/>
        <v>SELL</v>
      </c>
      <c r="P97" s="14">
        <f t="shared" si="10"/>
        <v>82.539682539682531</v>
      </c>
      <c r="Q97">
        <f t="shared" si="15"/>
        <v>-430.15873015873012</v>
      </c>
    </row>
    <row r="98" spans="1:17">
      <c r="A98" s="7">
        <v>96</v>
      </c>
      <c r="B98" s="7">
        <v>21.074999999999999</v>
      </c>
      <c r="C98" s="7">
        <v>20.95</v>
      </c>
      <c r="D98" s="7">
        <v>15.43</v>
      </c>
      <c r="E98" s="7">
        <v>13.05</v>
      </c>
      <c r="F98" s="7">
        <v>-2.38</v>
      </c>
      <c r="G98" s="7">
        <v>14.24</v>
      </c>
      <c r="H98" s="7">
        <v>1.19</v>
      </c>
      <c r="I98" s="7">
        <v>28790</v>
      </c>
      <c r="J98">
        <f t="shared" si="14"/>
        <v>-3.4418022528160246</v>
      </c>
      <c r="K98">
        <f t="shared" si="14"/>
        <v>-4.6052631578947301</v>
      </c>
      <c r="L98" s="14">
        <f t="shared" si="16"/>
        <v>3.4782608695652208</v>
      </c>
      <c r="M98">
        <f t="shared" si="11"/>
        <v>13.539192399049885</v>
      </c>
      <c r="N98">
        <f t="shared" si="12"/>
        <v>8.7423312883435571</v>
      </c>
      <c r="O98" t="str">
        <f t="shared" si="13"/>
        <v>SELL</v>
      </c>
      <c r="P98" s="14">
        <f t="shared" si="10"/>
        <v>3.4782608695652208</v>
      </c>
      <c r="Q98">
        <f t="shared" si="15"/>
        <v>-95.785953177257525</v>
      </c>
    </row>
    <row r="99" spans="1:17">
      <c r="A99" s="7">
        <v>97</v>
      </c>
      <c r="B99" s="7">
        <v>20.986000000000001</v>
      </c>
      <c r="C99" s="7">
        <v>21.073899999999998</v>
      </c>
      <c r="D99" s="7">
        <v>16.11</v>
      </c>
      <c r="E99" s="7">
        <v>13.2</v>
      </c>
      <c r="F99" s="7">
        <v>-2.91</v>
      </c>
      <c r="G99" s="7">
        <v>14.66</v>
      </c>
      <c r="H99" s="7">
        <v>1.45</v>
      </c>
      <c r="I99" s="7">
        <v>3993</v>
      </c>
      <c r="J99">
        <f t="shared" si="14"/>
        <v>4.4069993519118587</v>
      </c>
      <c r="K99">
        <f t="shared" si="14"/>
        <v>1.1494252873563109</v>
      </c>
      <c r="L99" s="14">
        <f t="shared" si="16"/>
        <v>21.848739495798323</v>
      </c>
      <c r="M99">
        <f t="shared" si="11"/>
        <v>11.860940695296527</v>
      </c>
      <c r="N99">
        <f t="shared" si="12"/>
        <v>8.3573487031700289</v>
      </c>
      <c r="O99" t="str">
        <f t="shared" si="13"/>
        <v>SELL</v>
      </c>
      <c r="P99" s="14">
        <f t="shared" si="10"/>
        <v>21.848739495798323</v>
      </c>
      <c r="Q99">
        <f t="shared" si="15"/>
        <v>528.1512605042011</v>
      </c>
    </row>
    <row r="100" spans="1:17">
      <c r="A100" s="7">
        <v>98</v>
      </c>
      <c r="B100" s="7">
        <v>21.074999999999999</v>
      </c>
      <c r="C100" s="7">
        <v>21.074999999999999</v>
      </c>
      <c r="D100" s="7">
        <v>16.12</v>
      </c>
      <c r="E100" s="7">
        <v>13.2</v>
      </c>
      <c r="F100" s="7">
        <v>-2.92</v>
      </c>
      <c r="G100" s="7">
        <v>14.66</v>
      </c>
      <c r="H100" s="7">
        <v>1.46</v>
      </c>
      <c r="I100" s="7">
        <v>2200</v>
      </c>
      <c r="J100">
        <f t="shared" si="14"/>
        <v>6.2073246430798035E-2</v>
      </c>
      <c r="K100">
        <f t="shared" si="14"/>
        <v>0</v>
      </c>
      <c r="L100" s="14">
        <f t="shared" si="16"/>
        <v>0.6896551724137937</v>
      </c>
      <c r="M100">
        <f t="shared" si="11"/>
        <v>12.040816326530612</v>
      </c>
      <c r="N100">
        <f t="shared" si="12"/>
        <v>8.5014409221902021</v>
      </c>
      <c r="O100" t="str">
        <f t="shared" si="13"/>
        <v>SELL</v>
      </c>
      <c r="P100" s="14">
        <f t="shared" ref="P100:P107" si="17">(H100-H99)/H99*100</f>
        <v>0.6896551724137937</v>
      </c>
      <c r="Q100">
        <f t="shared" si="15"/>
        <v>-96.84350132625994</v>
      </c>
    </row>
    <row r="101" spans="1:17">
      <c r="A101" s="7">
        <v>99</v>
      </c>
      <c r="B101" s="7">
        <v>21.05</v>
      </c>
      <c r="C101" s="7">
        <v>21.1</v>
      </c>
      <c r="D101" s="7">
        <v>16.25</v>
      </c>
      <c r="E101" s="7">
        <v>13.54</v>
      </c>
      <c r="F101" s="7">
        <v>-2.72</v>
      </c>
      <c r="G101" s="7">
        <v>14.89</v>
      </c>
      <c r="H101" s="7">
        <v>1.36</v>
      </c>
      <c r="I101" s="7">
        <v>2550</v>
      </c>
      <c r="J101">
        <f t="shared" si="14"/>
        <v>0.80645161290321954</v>
      </c>
      <c r="K101">
        <f t="shared" si="14"/>
        <v>2.5757575757575748</v>
      </c>
      <c r="L101" s="14">
        <f t="shared" si="16"/>
        <v>-6.8493150684931416</v>
      </c>
      <c r="M101">
        <f t="shared" ref="M101:M111" si="18">(A101-39)/(D101-11.22)</f>
        <v>11.928429423459246</v>
      </c>
      <c r="N101">
        <f t="shared" ref="N101:N111" si="19">(A101-39)/(G101-7.72)</f>
        <v>8.3682008368200833</v>
      </c>
      <c r="O101" t="str">
        <f t="shared" si="13"/>
        <v>SELL</v>
      </c>
      <c r="P101" s="14">
        <f t="shared" si="17"/>
        <v>-6.8493150684931416</v>
      </c>
      <c r="Q101">
        <f t="shared" si="15"/>
        <v>-1093.1506849315047</v>
      </c>
    </row>
    <row r="102" spans="1:17">
      <c r="A102" s="7">
        <v>100</v>
      </c>
      <c r="B102" s="7">
        <v>21.1</v>
      </c>
      <c r="C102" s="7">
        <v>21.1</v>
      </c>
      <c r="D102" s="7">
        <v>16.25</v>
      </c>
      <c r="E102" s="7">
        <v>13.54</v>
      </c>
      <c r="F102" s="7">
        <v>-2.72</v>
      </c>
      <c r="G102" s="7">
        <v>14.89</v>
      </c>
      <c r="H102" s="7">
        <v>1.36</v>
      </c>
      <c r="I102" s="7">
        <v>300</v>
      </c>
      <c r="J102">
        <f t="shared" si="14"/>
        <v>0</v>
      </c>
      <c r="K102">
        <f t="shared" si="14"/>
        <v>0</v>
      </c>
      <c r="L102" s="14">
        <f t="shared" si="16"/>
        <v>0</v>
      </c>
      <c r="M102">
        <f t="shared" si="18"/>
        <v>12.1272365805169</v>
      </c>
      <c r="N102">
        <f t="shared" si="19"/>
        <v>8.5076708507670844</v>
      </c>
      <c r="O102" t="str">
        <f t="shared" si="13"/>
        <v>SELL</v>
      </c>
      <c r="P102" s="14">
        <f t="shared" si="17"/>
        <v>0</v>
      </c>
      <c r="Q102">
        <f t="shared" si="15"/>
        <v>-100</v>
      </c>
    </row>
    <row r="103" spans="1:17">
      <c r="A103" s="7">
        <v>101</v>
      </c>
      <c r="B103" s="7">
        <v>21.074999999999999</v>
      </c>
      <c r="C103" s="7">
        <v>21.074999999999999</v>
      </c>
      <c r="D103" s="7">
        <v>16.12</v>
      </c>
      <c r="E103" s="7">
        <v>13.67</v>
      </c>
      <c r="F103" s="7">
        <v>-2.44</v>
      </c>
      <c r="G103" s="7">
        <v>14.89</v>
      </c>
      <c r="H103" s="7">
        <v>1.22</v>
      </c>
      <c r="I103" s="7">
        <v>1350</v>
      </c>
      <c r="J103">
        <f t="shared" si="14"/>
        <v>-0.79999999999999394</v>
      </c>
      <c r="K103">
        <f t="shared" si="14"/>
        <v>0.96011816838996156</v>
      </c>
      <c r="L103" s="14">
        <f t="shared" si="16"/>
        <v>-10.294117647058831</v>
      </c>
      <c r="M103">
        <f t="shared" si="18"/>
        <v>12.653061224489795</v>
      </c>
      <c r="N103">
        <f t="shared" si="19"/>
        <v>8.6471408647140855</v>
      </c>
      <c r="O103" t="str">
        <f t="shared" si="13"/>
        <v>SELL</v>
      </c>
      <c r="P103" s="14">
        <f t="shared" si="17"/>
        <v>-10.294117647058831</v>
      </c>
      <c r="Q103" t="e">
        <f t="shared" si="15"/>
        <v>#DIV/0!</v>
      </c>
    </row>
    <row r="104" spans="1:17">
      <c r="A104" s="7">
        <v>102</v>
      </c>
      <c r="B104" s="7">
        <v>21.1</v>
      </c>
      <c r="C104" s="7">
        <v>21.074999999999999</v>
      </c>
      <c r="D104" s="7">
        <v>16.12</v>
      </c>
      <c r="E104" s="7">
        <v>13.44</v>
      </c>
      <c r="F104" s="7">
        <v>-2.68</v>
      </c>
      <c r="G104" s="7">
        <v>14.78</v>
      </c>
      <c r="H104" s="7">
        <v>1.34</v>
      </c>
      <c r="I104" s="7">
        <v>900</v>
      </c>
      <c r="J104">
        <f t="shared" si="14"/>
        <v>0</v>
      </c>
      <c r="K104">
        <f t="shared" si="14"/>
        <v>-1.6825164594001494</v>
      </c>
      <c r="L104" s="14">
        <f t="shared" si="16"/>
        <v>9.8360655737705009</v>
      </c>
      <c r="M104">
        <f t="shared" si="18"/>
        <v>12.857142857142856</v>
      </c>
      <c r="N104">
        <f t="shared" si="19"/>
        <v>8.9235127478753551</v>
      </c>
      <c r="O104" t="str">
        <f t="shared" si="13"/>
        <v>SELL</v>
      </c>
      <c r="P104" s="14">
        <f t="shared" si="17"/>
        <v>9.8360655737705009</v>
      </c>
    </row>
    <row r="105" spans="1:17">
      <c r="A105" s="7">
        <v>103</v>
      </c>
      <c r="B105" s="7">
        <v>21.1</v>
      </c>
      <c r="C105" s="7">
        <v>21.125</v>
      </c>
      <c r="D105" s="7">
        <v>16.39</v>
      </c>
      <c r="E105" s="7">
        <v>13.4</v>
      </c>
      <c r="F105" s="7">
        <v>-2.99</v>
      </c>
      <c r="G105" s="7">
        <v>14.89</v>
      </c>
      <c r="H105" s="7">
        <v>1.5</v>
      </c>
      <c r="I105" s="7">
        <v>9471</v>
      </c>
      <c r="J105">
        <f t="shared" si="14"/>
        <v>1.6749379652605434</v>
      </c>
      <c r="K105">
        <f t="shared" si="14"/>
        <v>-0.29761904761904129</v>
      </c>
      <c r="L105" s="14">
        <f t="shared" si="16"/>
        <v>11.94029850746268</v>
      </c>
      <c r="M105">
        <f t="shared" si="18"/>
        <v>12.379110251450678</v>
      </c>
      <c r="N105">
        <f t="shared" si="19"/>
        <v>8.9260808926080877</v>
      </c>
      <c r="O105" t="str">
        <f t="shared" si="13"/>
        <v>SELL</v>
      </c>
      <c r="P105" s="14">
        <f t="shared" si="17"/>
        <v>11.94029850746268</v>
      </c>
    </row>
    <row r="106" spans="1:17">
      <c r="A106" s="7">
        <v>104</v>
      </c>
      <c r="B106" s="7">
        <v>21.125</v>
      </c>
      <c r="C106" s="7">
        <v>21.2</v>
      </c>
      <c r="D106" s="7">
        <v>16.8</v>
      </c>
      <c r="E106" s="7">
        <v>13.69</v>
      </c>
      <c r="F106" s="7">
        <v>-3.11</v>
      </c>
      <c r="G106" s="7">
        <v>15.25</v>
      </c>
      <c r="H106" s="7">
        <v>1.55</v>
      </c>
      <c r="I106" s="7">
        <v>9193</v>
      </c>
      <c r="J106">
        <f t="shared" si="14"/>
        <v>2.5015253203172674</v>
      </c>
      <c r="K106">
        <f t="shared" si="14"/>
        <v>2.1641791044776055</v>
      </c>
      <c r="L106" s="14">
        <f t="shared" si="16"/>
        <v>3.3333333333333361</v>
      </c>
      <c r="M106">
        <f t="shared" si="18"/>
        <v>11.648745519713261</v>
      </c>
      <c r="N106">
        <f t="shared" si="19"/>
        <v>8.6321381142098268</v>
      </c>
      <c r="O106" t="str">
        <f t="shared" si="13"/>
        <v>SELL</v>
      </c>
      <c r="P106" s="14">
        <f t="shared" si="17"/>
        <v>3.3333333333333361</v>
      </c>
    </row>
    <row r="107" spans="1:17">
      <c r="A107" s="7">
        <v>105</v>
      </c>
      <c r="B107" s="7">
        <v>21.2</v>
      </c>
      <c r="C107" s="7">
        <v>21.1</v>
      </c>
      <c r="D107" s="7">
        <v>16.25</v>
      </c>
      <c r="E107" s="7">
        <v>13.3</v>
      </c>
      <c r="F107" s="7">
        <v>-2.95</v>
      </c>
      <c r="G107" s="7">
        <v>14.78</v>
      </c>
      <c r="H107" s="7">
        <v>1.48</v>
      </c>
      <c r="I107" s="7">
        <v>12788</v>
      </c>
      <c r="J107">
        <f t="shared" si="14"/>
        <v>-3.2738095238095282</v>
      </c>
      <c r="K107">
        <f t="shared" si="14"/>
        <v>-2.8487947406866239</v>
      </c>
      <c r="L107" s="14">
        <f t="shared" si="16"/>
        <v>-4.5161290322580685</v>
      </c>
      <c r="M107">
        <f t="shared" si="18"/>
        <v>13.12127236580517</v>
      </c>
      <c r="N107">
        <f t="shared" si="19"/>
        <v>9.3484419263456093</v>
      </c>
      <c r="O107" t="str">
        <f t="shared" si="13"/>
        <v>SELL</v>
      </c>
      <c r="P107" s="14">
        <f t="shared" si="17"/>
        <v>-4.5161290322580685</v>
      </c>
    </row>
    <row r="108" spans="1:17">
      <c r="A108" s="7">
        <v>106</v>
      </c>
      <c r="B108" s="7">
        <v>21.1</v>
      </c>
      <c r="C108" s="7">
        <v>21.125</v>
      </c>
      <c r="D108" s="7">
        <v>16.39</v>
      </c>
      <c r="E108" s="7">
        <v>13.4</v>
      </c>
      <c r="F108" s="7">
        <v>-2.99</v>
      </c>
      <c r="G108" s="7">
        <v>14.9</v>
      </c>
      <c r="H108" s="7">
        <v>1.49</v>
      </c>
      <c r="I108" s="7">
        <v>2100</v>
      </c>
      <c r="J108">
        <f t="shared" si="14"/>
        <v>0.86153846153846492</v>
      </c>
      <c r="K108">
        <f t="shared" si="14"/>
        <v>0.75187969924811759</v>
      </c>
      <c r="L108" s="14">
        <f t="shared" si="16"/>
        <v>0.67567567567567632</v>
      </c>
      <c r="M108">
        <f t="shared" si="18"/>
        <v>12.959381044487428</v>
      </c>
      <c r="N108">
        <f t="shared" si="19"/>
        <v>9.3314763231197766</v>
      </c>
      <c r="O108" t="str">
        <f t="shared" si="13"/>
        <v>SELL</v>
      </c>
    </row>
    <row r="109" spans="1:17">
      <c r="A109" s="7">
        <v>107</v>
      </c>
      <c r="B109" s="7">
        <v>21.125</v>
      </c>
      <c r="C109" s="7">
        <v>21.125</v>
      </c>
      <c r="D109" s="7">
        <v>16.39</v>
      </c>
      <c r="E109" s="7">
        <v>13.4</v>
      </c>
      <c r="F109" s="7">
        <v>-2.99</v>
      </c>
      <c r="G109" s="7">
        <v>14.9</v>
      </c>
      <c r="H109" s="7">
        <v>1.49</v>
      </c>
      <c r="I109" s="7">
        <v>1500</v>
      </c>
      <c r="J109">
        <f t="shared" si="14"/>
        <v>0</v>
      </c>
      <c r="K109">
        <f t="shared" si="14"/>
        <v>0</v>
      </c>
      <c r="L109" s="14">
        <f t="shared" si="16"/>
        <v>0</v>
      </c>
      <c r="M109">
        <f t="shared" si="18"/>
        <v>13.152804642166345</v>
      </c>
      <c r="N109">
        <f t="shared" si="19"/>
        <v>9.4707520891364894</v>
      </c>
      <c r="O109" t="str">
        <f t="shared" si="13"/>
        <v>SELL</v>
      </c>
    </row>
    <row r="110" spans="1:17">
      <c r="A110" s="7">
        <v>108</v>
      </c>
      <c r="B110" s="7">
        <v>21.125</v>
      </c>
      <c r="C110" s="7">
        <v>21.074999999999999</v>
      </c>
      <c r="D110" s="7">
        <v>16.12</v>
      </c>
      <c r="E110" s="7">
        <v>13.2</v>
      </c>
      <c r="F110" s="7">
        <v>-2.91</v>
      </c>
      <c r="G110" s="7">
        <v>14.66</v>
      </c>
      <c r="H110" s="7">
        <v>1.46</v>
      </c>
      <c r="I110" s="7">
        <v>5790</v>
      </c>
      <c r="J110">
        <f t="shared" si="14"/>
        <v>-1.6473459426479535</v>
      </c>
      <c r="K110">
        <f t="shared" si="14"/>
        <v>-1.4925373134328437</v>
      </c>
      <c r="L110" s="14">
        <f t="shared" si="16"/>
        <v>-2.0134228187919483</v>
      </c>
      <c r="M110">
        <f t="shared" si="18"/>
        <v>14.081632653061224</v>
      </c>
      <c r="N110">
        <f t="shared" si="19"/>
        <v>9.9423631123919307</v>
      </c>
      <c r="O110" t="str">
        <f t="shared" si="13"/>
        <v>SELL</v>
      </c>
    </row>
    <row r="111" spans="1:17">
      <c r="A111" s="7">
        <v>109</v>
      </c>
      <c r="B111" s="7">
        <v>21.074999999999999</v>
      </c>
      <c r="C111" s="7">
        <v>21.1</v>
      </c>
      <c r="D111" s="7">
        <v>16.25</v>
      </c>
      <c r="E111" s="7">
        <v>13.3</v>
      </c>
      <c r="F111" s="7">
        <v>-2.95</v>
      </c>
      <c r="G111" s="7">
        <v>14.78</v>
      </c>
      <c r="H111" s="7">
        <v>1.48</v>
      </c>
      <c r="I111" s="7">
        <v>4669</v>
      </c>
      <c r="J111">
        <f t="shared" si="14"/>
        <v>0.80645161290321954</v>
      </c>
      <c r="K111">
        <f t="shared" si="14"/>
        <v>0.75757575757576834</v>
      </c>
      <c r="L111" s="14">
        <f t="shared" si="16"/>
        <v>1.3698630136986314</v>
      </c>
      <c r="M111">
        <f t="shared" si="18"/>
        <v>13.916500994035786</v>
      </c>
      <c r="N111">
        <f t="shared" si="19"/>
        <v>9.9150141643059495</v>
      </c>
      <c r="O111" t="str">
        <f t="shared" si="13"/>
        <v>SELL</v>
      </c>
    </row>
    <row r="112" spans="1:17">
      <c r="A112" s="7">
        <v>110</v>
      </c>
      <c r="B112" s="7">
        <v>21.125</v>
      </c>
      <c r="C112" s="7">
        <v>21.125</v>
      </c>
      <c r="D112" s="7">
        <v>16.39</v>
      </c>
      <c r="E112" s="7">
        <v>13.17</v>
      </c>
      <c r="F112" s="7">
        <v>-3.23</v>
      </c>
      <c r="G112" s="7">
        <v>14.78</v>
      </c>
      <c r="H112" s="7">
        <v>1.61</v>
      </c>
      <c r="I112" s="7">
        <v>1200</v>
      </c>
      <c r="J112">
        <f t="shared" si="14"/>
        <v>0.86153846153846492</v>
      </c>
      <c r="K112">
        <f t="shared" si="14"/>
        <v>-0.97744360902256211</v>
      </c>
      <c r="L112" s="14"/>
    </row>
    <row r="113" spans="1:12">
      <c r="A113" s="7">
        <v>111</v>
      </c>
      <c r="B113" s="7">
        <v>21.125</v>
      </c>
      <c r="C113" s="7">
        <v>21.2</v>
      </c>
      <c r="D113" s="7">
        <v>16.8</v>
      </c>
      <c r="E113" s="7">
        <v>13.46</v>
      </c>
      <c r="F113" s="7">
        <v>-3.34</v>
      </c>
      <c r="G113" s="7">
        <v>15.13</v>
      </c>
      <c r="H113" s="7">
        <v>1.67</v>
      </c>
      <c r="I113" s="7">
        <v>3999</v>
      </c>
      <c r="J113">
        <f t="shared" si="14"/>
        <v>2.5015253203172674</v>
      </c>
      <c r="K113">
        <f t="shared" si="14"/>
        <v>2.2019741837509561</v>
      </c>
      <c r="L113" s="14"/>
    </row>
    <row r="114" spans="1:12">
      <c r="A114" s="7">
        <v>112</v>
      </c>
      <c r="B114" s="7">
        <v>21.2</v>
      </c>
      <c r="C114" s="7">
        <v>21.175000000000001</v>
      </c>
      <c r="D114" s="7">
        <v>16.670000000000002</v>
      </c>
      <c r="E114" s="7">
        <v>13.36</v>
      </c>
      <c r="F114" s="7">
        <v>-3.3</v>
      </c>
      <c r="G114" s="7">
        <v>15.02</v>
      </c>
      <c r="H114" s="7">
        <v>1.65</v>
      </c>
      <c r="I114" s="7">
        <v>2500</v>
      </c>
      <c r="J114">
        <f t="shared" si="14"/>
        <v>-0.77380952380951784</v>
      </c>
      <c r="K114">
        <f t="shared" si="14"/>
        <v>-0.74294205052007001</v>
      </c>
      <c r="L114" s="14"/>
    </row>
    <row r="115" spans="1:12">
      <c r="A115" s="7">
        <v>113</v>
      </c>
      <c r="B115" s="7">
        <v>21.175000000000001</v>
      </c>
      <c r="C115" s="7">
        <v>21.175000000000001</v>
      </c>
      <c r="D115" s="7">
        <v>16.670000000000002</v>
      </c>
      <c r="E115" s="7">
        <v>13.36</v>
      </c>
      <c r="F115" s="7">
        <v>-3.3</v>
      </c>
      <c r="G115" s="7">
        <v>15.02</v>
      </c>
      <c r="H115" s="7">
        <v>1.65</v>
      </c>
      <c r="I115" s="7">
        <v>100</v>
      </c>
      <c r="J115">
        <f t="shared" si="14"/>
        <v>0</v>
      </c>
      <c r="K115">
        <f t="shared" si="14"/>
        <v>0</v>
      </c>
      <c r="L115" s="14"/>
    </row>
    <row r="116" spans="1:12">
      <c r="A116" s="7">
        <v>114</v>
      </c>
      <c r="B116" s="7">
        <v>21.175000000000001</v>
      </c>
      <c r="C116" s="7">
        <v>21.175000000000001</v>
      </c>
      <c r="D116" s="7">
        <v>16.670000000000002</v>
      </c>
      <c r="E116" s="7">
        <v>13.36</v>
      </c>
      <c r="F116" s="7">
        <v>-3.3</v>
      </c>
      <c r="G116" s="7">
        <v>15.02</v>
      </c>
      <c r="H116" s="7">
        <v>1.65</v>
      </c>
      <c r="I116" s="7">
        <v>700</v>
      </c>
      <c r="J116">
        <f t="shared" si="14"/>
        <v>0</v>
      </c>
      <c r="K116">
        <f t="shared" si="14"/>
        <v>0</v>
      </c>
      <c r="L116" s="14"/>
    </row>
    <row r="117" spans="1:12">
      <c r="A117" s="7">
        <v>115</v>
      </c>
      <c r="B117" s="7">
        <v>21.155000000000001</v>
      </c>
      <c r="C117" s="7">
        <v>21.2</v>
      </c>
      <c r="D117" s="7">
        <v>16.8</v>
      </c>
      <c r="E117" s="7">
        <v>13.65</v>
      </c>
      <c r="F117" s="7">
        <v>-3.15</v>
      </c>
      <c r="G117" s="7">
        <v>15.23</v>
      </c>
      <c r="H117" s="7">
        <v>1.58</v>
      </c>
      <c r="I117" s="7">
        <v>3500</v>
      </c>
      <c r="J117">
        <f t="shared" si="14"/>
        <v>0.77984403119375523</v>
      </c>
      <c r="K117">
        <f t="shared" si="14"/>
        <v>2.1706586826347376</v>
      </c>
      <c r="L117" s="14"/>
    </row>
    <row r="118" spans="1:12">
      <c r="A118" s="7">
        <v>116</v>
      </c>
      <c r="B118" s="7">
        <v>21.175000000000001</v>
      </c>
      <c r="C118" s="7">
        <v>21.2</v>
      </c>
      <c r="D118" s="7">
        <v>16.8</v>
      </c>
      <c r="E118" s="7">
        <v>13.89</v>
      </c>
      <c r="F118" s="7">
        <v>-2.92</v>
      </c>
      <c r="G118" s="7">
        <v>15.35</v>
      </c>
      <c r="H118" s="7">
        <v>1.46</v>
      </c>
      <c r="I118" s="7">
        <v>1300</v>
      </c>
      <c r="J118">
        <f t="shared" si="14"/>
        <v>0</v>
      </c>
      <c r="K118">
        <f t="shared" si="14"/>
        <v>1.7582417582417595</v>
      </c>
      <c r="L118" s="14"/>
    </row>
    <row r="119" spans="1:12">
      <c r="A119" s="7">
        <v>117</v>
      </c>
      <c r="B119" s="7">
        <v>21.164999999999999</v>
      </c>
      <c r="C119" s="7">
        <v>21.245000000000001</v>
      </c>
      <c r="D119" s="7">
        <v>17.05</v>
      </c>
      <c r="E119" s="7">
        <v>14.4</v>
      </c>
      <c r="F119" s="7">
        <v>-2.66</v>
      </c>
      <c r="G119" s="7">
        <v>15.72</v>
      </c>
      <c r="H119" s="7">
        <v>1.33</v>
      </c>
      <c r="I119" s="7">
        <v>10199</v>
      </c>
      <c r="J119">
        <f t="shared" si="14"/>
        <v>1.4880952380952379</v>
      </c>
      <c r="K119">
        <f t="shared" si="14"/>
        <v>3.6717062634989182</v>
      </c>
      <c r="L119" s="14"/>
    </row>
    <row r="120" spans="1:12">
      <c r="A120" s="7">
        <v>118</v>
      </c>
      <c r="B120" s="7">
        <v>21.225000000000001</v>
      </c>
      <c r="C120" s="7">
        <v>21.35</v>
      </c>
      <c r="D120" s="7">
        <v>17.63</v>
      </c>
      <c r="E120" s="7">
        <v>15</v>
      </c>
      <c r="F120" s="7">
        <v>-2.64</v>
      </c>
      <c r="G120" s="7">
        <v>16.309999999999999</v>
      </c>
      <c r="H120" s="7">
        <v>1.32</v>
      </c>
      <c r="I120" s="7">
        <v>13098</v>
      </c>
      <c r="J120">
        <f t="shared" si="14"/>
        <v>3.4017595307917787</v>
      </c>
      <c r="K120">
        <f t="shared" si="14"/>
        <v>4.1666666666666643</v>
      </c>
      <c r="L120" s="14"/>
    </row>
    <row r="121" spans="1:12">
      <c r="A121" s="7">
        <v>119</v>
      </c>
      <c r="B121" s="7">
        <v>21.324999999999999</v>
      </c>
      <c r="C121" s="7">
        <v>21.324999999999999</v>
      </c>
      <c r="D121" s="7">
        <v>17.489999999999998</v>
      </c>
      <c r="E121" s="7">
        <v>15.13</v>
      </c>
      <c r="F121" s="7">
        <v>-2.36</v>
      </c>
      <c r="G121" s="7">
        <v>16.309999999999999</v>
      </c>
      <c r="H121" s="7">
        <v>1.18</v>
      </c>
      <c r="I121" s="7">
        <v>1000</v>
      </c>
      <c r="J121">
        <f t="shared" si="14"/>
        <v>-0.79410096426545984</v>
      </c>
      <c r="K121">
        <f t="shared" si="14"/>
        <v>0.8666666666666718</v>
      </c>
      <c r="L121" s="14"/>
    </row>
    <row r="122" spans="1:12">
      <c r="A122" s="7">
        <v>120</v>
      </c>
      <c r="B122" s="7">
        <v>21.324999999999999</v>
      </c>
      <c r="C122" s="7">
        <v>21.25</v>
      </c>
      <c r="D122" s="7">
        <v>17.079999999999998</v>
      </c>
      <c r="E122" s="7">
        <v>14.84</v>
      </c>
      <c r="F122" s="7">
        <v>-2.2400000000000002</v>
      </c>
      <c r="G122" s="7">
        <v>15.96</v>
      </c>
      <c r="H122" s="7">
        <v>1.1200000000000001</v>
      </c>
      <c r="I122" s="7">
        <v>9150</v>
      </c>
      <c r="J122">
        <f t="shared" si="14"/>
        <v>-2.3441966838193262</v>
      </c>
      <c r="K122">
        <f t="shared" si="14"/>
        <v>-1.9167217448777325</v>
      </c>
      <c r="L122" s="14"/>
    </row>
    <row r="123" spans="1:12">
      <c r="A123" s="7">
        <v>121</v>
      </c>
      <c r="B123" s="7">
        <v>21.25</v>
      </c>
      <c r="C123" s="7">
        <v>21.25</v>
      </c>
      <c r="D123" s="7">
        <v>17.079999999999998</v>
      </c>
      <c r="E123" s="7">
        <v>14.84</v>
      </c>
      <c r="F123" s="7">
        <v>-2.2400000000000002</v>
      </c>
      <c r="G123" s="7">
        <v>15.96</v>
      </c>
      <c r="H123" s="7">
        <v>1.1200000000000001</v>
      </c>
      <c r="I123" s="7">
        <v>7100</v>
      </c>
      <c r="J123">
        <f t="shared" si="14"/>
        <v>0</v>
      </c>
      <c r="K123">
        <f t="shared" si="14"/>
        <v>0</v>
      </c>
      <c r="L123" s="14"/>
    </row>
    <row r="124" spans="1:12">
      <c r="A124" s="7">
        <v>122</v>
      </c>
      <c r="B124" s="7">
        <v>21.25</v>
      </c>
      <c r="C124" s="7">
        <v>21.25</v>
      </c>
      <c r="D124" s="7">
        <v>17.079999999999998</v>
      </c>
      <c r="E124" s="7">
        <v>14.84</v>
      </c>
      <c r="F124" s="7">
        <v>-2.2400000000000002</v>
      </c>
      <c r="G124" s="7">
        <v>15.96</v>
      </c>
      <c r="H124" s="7">
        <v>1.1200000000000001</v>
      </c>
      <c r="I124" s="7">
        <v>4300</v>
      </c>
      <c r="J124">
        <f t="shared" si="14"/>
        <v>0</v>
      </c>
      <c r="K124">
        <f t="shared" si="14"/>
        <v>0</v>
      </c>
      <c r="L124" s="14"/>
    </row>
    <row r="125" spans="1:12">
      <c r="A125" s="7">
        <v>123</v>
      </c>
      <c r="B125" s="7">
        <v>21.2</v>
      </c>
      <c r="C125" s="7">
        <v>21.1</v>
      </c>
      <c r="D125" s="7">
        <v>16.25</v>
      </c>
      <c r="E125" s="7">
        <v>14.73</v>
      </c>
      <c r="F125" s="7">
        <v>-1.53</v>
      </c>
      <c r="G125" s="7">
        <v>15.49</v>
      </c>
      <c r="H125" s="7">
        <v>0.76</v>
      </c>
      <c r="I125" s="7">
        <v>2650</v>
      </c>
      <c r="J125">
        <f t="shared" si="14"/>
        <v>-4.8594847775175554</v>
      </c>
      <c r="K125">
        <f t="shared" si="14"/>
        <v>-0.74123989218328457</v>
      </c>
      <c r="L125" s="14"/>
    </row>
    <row r="126" spans="1:12">
      <c r="A126" s="7">
        <v>124</v>
      </c>
      <c r="B126" s="7">
        <v>21.125</v>
      </c>
      <c r="C126" s="7">
        <v>21.2</v>
      </c>
      <c r="D126" s="7">
        <v>16.8</v>
      </c>
      <c r="E126" s="7">
        <v>14.89</v>
      </c>
      <c r="F126" s="7">
        <v>-1.92</v>
      </c>
      <c r="G126" s="7">
        <v>15.84</v>
      </c>
      <c r="H126" s="7">
        <v>0.96</v>
      </c>
      <c r="I126" s="7">
        <v>2743</v>
      </c>
      <c r="J126">
        <f t="shared" si="14"/>
        <v>3.3846153846153886</v>
      </c>
      <c r="K126">
        <f t="shared" si="14"/>
        <v>1.0862186014935515</v>
      </c>
      <c r="L126" s="14"/>
    </row>
    <row r="127" spans="1:12">
      <c r="A127" s="7">
        <v>125</v>
      </c>
      <c r="B127" s="7">
        <v>21.2</v>
      </c>
      <c r="C127" s="7">
        <v>21.15</v>
      </c>
      <c r="D127" s="7">
        <v>16.53</v>
      </c>
      <c r="E127" s="7">
        <v>14.69</v>
      </c>
      <c r="F127" s="7">
        <v>-1.84</v>
      </c>
      <c r="G127" s="7">
        <v>15.61</v>
      </c>
      <c r="H127" s="7">
        <v>0.92</v>
      </c>
      <c r="I127" s="7">
        <v>2900</v>
      </c>
      <c r="J127">
        <f t="shared" si="14"/>
        <v>-1.6071428571428545</v>
      </c>
      <c r="K127">
        <f t="shared" si="14"/>
        <v>-1.3431833445265349</v>
      </c>
      <c r="L127" s="14"/>
    </row>
    <row r="128" spans="1:12">
      <c r="A128" s="7">
        <v>126</v>
      </c>
      <c r="B128" s="7">
        <v>21.2</v>
      </c>
      <c r="C128" s="7">
        <v>21.15</v>
      </c>
      <c r="D128" s="7">
        <v>16.53</v>
      </c>
      <c r="E128" s="7">
        <v>14.22</v>
      </c>
      <c r="F128" s="7">
        <v>-2.31</v>
      </c>
      <c r="G128" s="7">
        <v>15.37</v>
      </c>
      <c r="H128" s="7">
        <v>1.1599999999999999</v>
      </c>
      <c r="I128" s="7">
        <v>3300</v>
      </c>
      <c r="J128">
        <f t="shared" si="14"/>
        <v>0</v>
      </c>
      <c r="K128">
        <f t="shared" si="14"/>
        <v>-3.1994554118447849</v>
      </c>
      <c r="L128" s="14"/>
    </row>
    <row r="129" spans="1:12">
      <c r="A129" s="7">
        <v>127</v>
      </c>
      <c r="B129" s="7">
        <v>21.15</v>
      </c>
      <c r="C129" s="7">
        <v>21.2</v>
      </c>
      <c r="D129" s="7">
        <v>16.8</v>
      </c>
      <c r="E129" s="7">
        <v>14.41</v>
      </c>
      <c r="F129" s="7">
        <v>-2.39</v>
      </c>
      <c r="G129" s="7">
        <v>15.61</v>
      </c>
      <c r="H129" s="7">
        <v>1.19</v>
      </c>
      <c r="I129" s="7">
        <v>5441</v>
      </c>
      <c r="J129">
        <f t="shared" si="14"/>
        <v>1.6333938294010864</v>
      </c>
      <c r="K129">
        <f t="shared" si="14"/>
        <v>1.3361462728551301</v>
      </c>
      <c r="L129" s="14"/>
    </row>
    <row r="130" spans="1:12">
      <c r="A130" s="7">
        <v>128</v>
      </c>
      <c r="B130" s="7">
        <v>21.175000000000001</v>
      </c>
      <c r="C130" s="7">
        <v>21.175000000000001</v>
      </c>
      <c r="D130" s="7">
        <v>16.670000000000002</v>
      </c>
      <c r="E130" s="7">
        <v>14.55</v>
      </c>
      <c r="F130" s="7">
        <v>-2.11</v>
      </c>
      <c r="G130" s="7">
        <v>15.61</v>
      </c>
      <c r="H130" s="7">
        <v>1.06</v>
      </c>
      <c r="I130" s="7">
        <v>2700</v>
      </c>
      <c r="J130">
        <f t="shared" si="14"/>
        <v>-0.77380952380951784</v>
      </c>
      <c r="K130">
        <f t="shared" si="14"/>
        <v>0.9715475364330366</v>
      </c>
      <c r="L130" s="14"/>
    </row>
    <row r="131" spans="1:12">
      <c r="A131" s="7">
        <v>129</v>
      </c>
      <c r="B131" s="7">
        <v>21.175000000000001</v>
      </c>
      <c r="C131" s="7">
        <v>21.25</v>
      </c>
      <c r="D131" s="7">
        <v>17.079999999999998</v>
      </c>
      <c r="E131" s="7">
        <v>14.85</v>
      </c>
      <c r="F131" s="7">
        <v>-2.23</v>
      </c>
      <c r="G131" s="7">
        <v>15.96</v>
      </c>
      <c r="H131" s="7">
        <v>1.1200000000000001</v>
      </c>
      <c r="I131" s="7">
        <v>3918</v>
      </c>
      <c r="J131">
        <f t="shared" si="14"/>
        <v>2.4595080983803035</v>
      </c>
      <c r="K131">
        <f t="shared" si="14"/>
        <v>2.0618556701030855</v>
      </c>
      <c r="L131" s="14"/>
    </row>
    <row r="132" spans="1:12">
      <c r="A132" s="7">
        <v>130</v>
      </c>
      <c r="B132" s="7">
        <v>21.213899999999999</v>
      </c>
      <c r="C132" s="7">
        <v>21.2</v>
      </c>
      <c r="D132" s="7">
        <v>16.8</v>
      </c>
      <c r="E132" s="7">
        <v>14.99</v>
      </c>
      <c r="F132" s="7">
        <v>-1.81</v>
      </c>
      <c r="G132" s="7">
        <v>15.9</v>
      </c>
      <c r="H132" s="7">
        <v>0.91</v>
      </c>
      <c r="I132" s="7">
        <v>1600</v>
      </c>
      <c r="J132">
        <f t="shared" si="14"/>
        <v>-1.6393442622950678</v>
      </c>
      <c r="K132">
        <f t="shared" si="14"/>
        <v>0.94276094276094669</v>
      </c>
      <c r="L132" s="14"/>
    </row>
    <row r="133" spans="1:12">
      <c r="A133" s="7">
        <v>131</v>
      </c>
      <c r="B133" s="7">
        <v>21.225000000000001</v>
      </c>
      <c r="C133" s="7">
        <v>21.2</v>
      </c>
      <c r="D133" s="7">
        <v>16.8</v>
      </c>
      <c r="E133" s="7">
        <v>14.76</v>
      </c>
      <c r="F133" s="7">
        <v>-2.0499999999999998</v>
      </c>
      <c r="G133" s="7">
        <v>15.78</v>
      </c>
      <c r="H133" s="7">
        <v>1.02</v>
      </c>
      <c r="I133" s="7">
        <v>36547</v>
      </c>
      <c r="J133">
        <f t="shared" si="14"/>
        <v>0</v>
      </c>
      <c r="K133">
        <f t="shared" si="14"/>
        <v>-1.5343562374916639</v>
      </c>
      <c r="L133" s="14"/>
    </row>
    <row r="134" spans="1:12">
      <c r="A134" s="7">
        <v>132</v>
      </c>
      <c r="B134" s="7">
        <v>21.2</v>
      </c>
      <c r="C134" s="7">
        <v>21.225000000000001</v>
      </c>
      <c r="D134" s="7">
        <v>16.940000000000001</v>
      </c>
      <c r="E134" s="7">
        <v>14.85</v>
      </c>
      <c r="F134" s="7">
        <v>-2.09</v>
      </c>
      <c r="G134" s="7">
        <v>15.9</v>
      </c>
      <c r="H134" s="7">
        <v>1.04</v>
      </c>
      <c r="I134" s="7">
        <v>5696</v>
      </c>
      <c r="J134">
        <f t="shared" si="14"/>
        <v>0.83333333333333659</v>
      </c>
      <c r="K134">
        <f t="shared" si="14"/>
        <v>0.60975609756097471</v>
      </c>
      <c r="L134" s="14"/>
    </row>
    <row r="135" spans="1:12">
      <c r="A135" s="7">
        <v>133</v>
      </c>
      <c r="B135" s="7">
        <v>21.225000000000001</v>
      </c>
      <c r="C135" s="7">
        <v>21.25</v>
      </c>
      <c r="D135" s="7">
        <v>17.079999999999998</v>
      </c>
      <c r="E135" s="7">
        <v>14.95</v>
      </c>
      <c r="F135" s="7">
        <v>-2.13</v>
      </c>
      <c r="G135" s="7">
        <v>16.02</v>
      </c>
      <c r="H135" s="7">
        <v>1.06</v>
      </c>
      <c r="I135" s="7">
        <v>2300</v>
      </c>
      <c r="J135">
        <f t="shared" si="14"/>
        <v>0.82644628099171791</v>
      </c>
      <c r="K135">
        <f t="shared" si="14"/>
        <v>0.673400673400671</v>
      </c>
      <c r="L135" s="14"/>
    </row>
    <row r="136" spans="1:12">
      <c r="A136" s="7">
        <v>134</v>
      </c>
      <c r="B136" s="7">
        <v>21.25</v>
      </c>
      <c r="C136" s="7">
        <v>21.25</v>
      </c>
      <c r="D136" s="7">
        <v>17.079999999999998</v>
      </c>
      <c r="E136" s="7">
        <v>14.95</v>
      </c>
      <c r="F136" s="7">
        <v>-2.13</v>
      </c>
      <c r="G136" s="7">
        <v>16.02</v>
      </c>
      <c r="H136" s="7">
        <v>1.06</v>
      </c>
      <c r="I136" s="7">
        <v>6100</v>
      </c>
      <c r="J136">
        <f t="shared" si="14"/>
        <v>0</v>
      </c>
      <c r="K136">
        <f t="shared" si="14"/>
        <v>0</v>
      </c>
      <c r="L136" s="14"/>
    </row>
    <row r="137" spans="1:12">
      <c r="A137" s="7">
        <v>135</v>
      </c>
      <c r="B137" s="7">
        <v>21.25</v>
      </c>
      <c r="C137" s="7">
        <v>21.25</v>
      </c>
      <c r="D137" s="7">
        <v>17.079999999999998</v>
      </c>
      <c r="E137" s="7">
        <v>14.95</v>
      </c>
      <c r="F137" s="7">
        <v>-2.13</v>
      </c>
      <c r="G137" s="7">
        <v>16.02</v>
      </c>
      <c r="H137" s="7">
        <v>1.06</v>
      </c>
      <c r="I137" s="7">
        <v>1400</v>
      </c>
      <c r="J137">
        <f t="shared" si="14"/>
        <v>0</v>
      </c>
      <c r="K137">
        <f t="shared" si="14"/>
        <v>0</v>
      </c>
      <c r="L137" s="14"/>
    </row>
    <row r="138" spans="1:12">
      <c r="A138" s="7">
        <v>136</v>
      </c>
      <c r="B138" s="7">
        <v>21.225000000000001</v>
      </c>
      <c r="C138" s="7">
        <v>21.35</v>
      </c>
      <c r="D138" s="7">
        <v>17.63</v>
      </c>
      <c r="E138" s="7">
        <v>15.58</v>
      </c>
      <c r="F138" s="7">
        <v>-2.0499999999999998</v>
      </c>
      <c r="G138" s="7">
        <v>16.61</v>
      </c>
      <c r="H138" s="7">
        <v>1.03</v>
      </c>
      <c r="I138" s="7">
        <v>7640</v>
      </c>
      <c r="J138">
        <f t="shared" si="14"/>
        <v>3.2201405152224867</v>
      </c>
      <c r="K138">
        <f t="shared" si="14"/>
        <v>4.2140468227424801</v>
      </c>
      <c r="L138" s="14"/>
    </row>
    <row r="139" spans="1:12">
      <c r="A139" s="7">
        <v>137</v>
      </c>
      <c r="B139" s="7">
        <v>21.324999999999999</v>
      </c>
      <c r="C139" s="7">
        <v>21.381799999999998</v>
      </c>
      <c r="D139" s="7">
        <v>17.809999999999999</v>
      </c>
      <c r="E139" s="7">
        <v>15.94</v>
      </c>
      <c r="F139" s="7">
        <v>-1.87</v>
      </c>
      <c r="G139" s="7">
        <v>16.87</v>
      </c>
      <c r="H139" s="7">
        <v>0.93</v>
      </c>
      <c r="I139" s="7">
        <v>13795</v>
      </c>
      <c r="J139">
        <f t="shared" si="14"/>
        <v>1.0209869540555856</v>
      </c>
      <c r="K139">
        <f t="shared" si="14"/>
        <v>2.3106546854942196</v>
      </c>
      <c r="L139" s="14"/>
    </row>
    <row r="140" spans="1:12">
      <c r="A140" s="7">
        <v>138</v>
      </c>
      <c r="B140" s="7">
        <v>21.375</v>
      </c>
      <c r="C140" s="7">
        <v>21.375</v>
      </c>
      <c r="D140" s="7">
        <v>17.77</v>
      </c>
      <c r="E140" s="7">
        <v>15.97</v>
      </c>
      <c r="F140" s="7">
        <v>-1.79</v>
      </c>
      <c r="G140" s="7">
        <v>16.87</v>
      </c>
      <c r="H140" s="7">
        <v>0.9</v>
      </c>
      <c r="I140" s="7">
        <v>5300</v>
      </c>
      <c r="J140">
        <f t="shared" si="14"/>
        <v>-0.22459292532284758</v>
      </c>
      <c r="K140">
        <f t="shared" si="14"/>
        <v>0.18820577164367086</v>
      </c>
      <c r="L140" s="14"/>
    </row>
    <row r="141" spans="1:12">
      <c r="A141" s="7">
        <v>139</v>
      </c>
      <c r="B141" s="7">
        <v>21.35</v>
      </c>
      <c r="C141" s="7">
        <v>21.35</v>
      </c>
      <c r="D141" s="7">
        <v>17.63</v>
      </c>
      <c r="E141" s="7">
        <v>16.11</v>
      </c>
      <c r="F141" s="7">
        <v>-1.52</v>
      </c>
      <c r="G141" s="7">
        <v>16.87</v>
      </c>
      <c r="H141" s="7">
        <v>0.76</v>
      </c>
      <c r="I141" s="7">
        <v>6695</v>
      </c>
      <c r="J141">
        <f t="shared" si="14"/>
        <v>-0.78784468204839941</v>
      </c>
      <c r="K141">
        <f t="shared" si="14"/>
        <v>0.87664370695052474</v>
      </c>
      <c r="L141" s="14"/>
    </row>
    <row r="142" spans="1:12">
      <c r="A142" s="7">
        <v>140</v>
      </c>
      <c r="B142" s="7">
        <v>21.4</v>
      </c>
      <c r="C142" s="7">
        <v>21.375</v>
      </c>
      <c r="D142" s="7">
        <v>17.77</v>
      </c>
      <c r="E142" s="7">
        <v>15.74</v>
      </c>
      <c r="F142" s="7">
        <v>-2.0299999999999998</v>
      </c>
      <c r="G142" s="7">
        <v>16.75</v>
      </c>
      <c r="H142" s="7">
        <v>1.01</v>
      </c>
      <c r="I142" s="7">
        <v>3650</v>
      </c>
      <c r="J142">
        <f t="shared" si="14"/>
        <v>0.79410096426545984</v>
      </c>
      <c r="K142">
        <f t="shared" si="14"/>
        <v>-2.2967101179391634</v>
      </c>
      <c r="L142" s="14"/>
    </row>
    <row r="143" spans="1:12">
      <c r="A143" s="7">
        <v>141</v>
      </c>
      <c r="B143" s="7">
        <v>21.4</v>
      </c>
      <c r="C143" s="7">
        <v>21.35</v>
      </c>
      <c r="D143" s="7">
        <v>17.63</v>
      </c>
      <c r="E143" s="7">
        <v>15.41</v>
      </c>
      <c r="F143" s="7">
        <v>-2.2200000000000002</v>
      </c>
      <c r="G143" s="7">
        <v>16.52</v>
      </c>
      <c r="H143" s="7">
        <v>1.1100000000000001</v>
      </c>
      <c r="I143" s="7">
        <v>7495</v>
      </c>
      <c r="J143">
        <f t="shared" si="14"/>
        <v>-0.78784468204839941</v>
      </c>
      <c r="K143">
        <f t="shared" si="14"/>
        <v>-2.0965692503176623</v>
      </c>
      <c r="L143" s="14"/>
    </row>
    <row r="144" spans="1:12">
      <c r="A144" s="7">
        <v>142</v>
      </c>
      <c r="B144" s="7">
        <v>21.375</v>
      </c>
      <c r="C144" s="7">
        <v>21.425000000000001</v>
      </c>
      <c r="D144" s="7">
        <v>18.04</v>
      </c>
      <c r="E144" s="7">
        <v>15.47</v>
      </c>
      <c r="F144" s="7">
        <v>-2.58</v>
      </c>
      <c r="G144" s="7">
        <v>16.75</v>
      </c>
      <c r="H144" s="7">
        <v>1.29</v>
      </c>
      <c r="I144" s="7">
        <v>2600</v>
      </c>
      <c r="J144">
        <f t="shared" si="14"/>
        <v>2.3255813953488382</v>
      </c>
      <c r="K144">
        <f t="shared" si="14"/>
        <v>0.38935756002596039</v>
      </c>
      <c r="L144" s="14"/>
    </row>
    <row r="145" spans="1:12">
      <c r="A145" s="7">
        <v>143</v>
      </c>
      <c r="B145" s="7">
        <v>21.425000000000001</v>
      </c>
      <c r="C145" s="7">
        <v>21.625</v>
      </c>
      <c r="D145" s="7">
        <v>19.149999999999999</v>
      </c>
      <c r="E145" s="7">
        <v>16.23</v>
      </c>
      <c r="F145" s="7">
        <v>-2.92</v>
      </c>
      <c r="G145" s="7">
        <v>17.690000000000001</v>
      </c>
      <c r="H145" s="7">
        <v>1.46</v>
      </c>
      <c r="I145" s="7">
        <v>33798</v>
      </c>
      <c r="J145">
        <f t="shared" si="14"/>
        <v>6.152993348115297</v>
      </c>
      <c r="K145">
        <f t="shared" si="14"/>
        <v>4.9127343244990289</v>
      </c>
      <c r="L145" s="14"/>
    </row>
    <row r="146" spans="1:12">
      <c r="A146" s="7">
        <v>144</v>
      </c>
      <c r="B146" s="7">
        <v>21.6</v>
      </c>
      <c r="C146" s="7">
        <v>21.6</v>
      </c>
      <c r="D146" s="7">
        <v>19.010000000000002</v>
      </c>
      <c r="E146" s="7">
        <v>16.37</v>
      </c>
      <c r="F146" s="7">
        <v>-2.64</v>
      </c>
      <c r="G146" s="7">
        <v>17.690000000000001</v>
      </c>
      <c r="H146" s="7">
        <v>1.32</v>
      </c>
      <c r="I146" s="7">
        <v>13900</v>
      </c>
      <c r="J146">
        <f t="shared" si="14"/>
        <v>-0.73107049608353536</v>
      </c>
      <c r="K146">
        <f t="shared" si="14"/>
        <v>0.86260012322859247</v>
      </c>
      <c r="L146" s="14"/>
    </row>
    <row r="147" spans="1:12">
      <c r="A147" s="7">
        <v>145</v>
      </c>
      <c r="B147" s="7">
        <v>21.5716</v>
      </c>
      <c r="C147" s="7">
        <v>21.6</v>
      </c>
      <c r="D147" s="7">
        <v>19.010000000000002</v>
      </c>
      <c r="E147" s="7">
        <v>16.63</v>
      </c>
      <c r="F147" s="7">
        <v>-2.38</v>
      </c>
      <c r="G147" s="7">
        <v>17.82</v>
      </c>
      <c r="H147" s="7">
        <v>1.19</v>
      </c>
      <c r="I147" s="7">
        <v>3599</v>
      </c>
      <c r="J147">
        <f t="shared" si="14"/>
        <v>0</v>
      </c>
      <c r="K147">
        <f t="shared" si="14"/>
        <v>1.5882712278558215</v>
      </c>
      <c r="L147" s="14"/>
    </row>
    <row r="148" spans="1:12">
      <c r="A148" s="7">
        <v>146</v>
      </c>
      <c r="B148" s="7">
        <v>21.6</v>
      </c>
      <c r="C148" s="7">
        <v>21.625</v>
      </c>
      <c r="D148" s="7">
        <v>19.149999999999999</v>
      </c>
      <c r="E148" s="7">
        <v>16.73</v>
      </c>
      <c r="F148" s="7">
        <v>-2.42</v>
      </c>
      <c r="G148" s="7">
        <v>17.940000000000001</v>
      </c>
      <c r="H148" s="7">
        <v>1.21</v>
      </c>
      <c r="I148" s="7">
        <v>3800</v>
      </c>
      <c r="J148">
        <f t="shared" ref="J148:K211" si="20">(D148-D147)/D147*100</f>
        <v>0.73645449763280912</v>
      </c>
      <c r="K148">
        <f t="shared" si="20"/>
        <v>0.60132291040289498</v>
      </c>
      <c r="L148" s="14"/>
    </row>
    <row r="149" spans="1:12">
      <c r="A149" s="7">
        <v>147</v>
      </c>
      <c r="B149" s="7">
        <v>21.625</v>
      </c>
      <c r="C149" s="7">
        <v>21.675000000000001</v>
      </c>
      <c r="D149" s="7">
        <v>19.420000000000002</v>
      </c>
      <c r="E149" s="7">
        <v>16.91</v>
      </c>
      <c r="F149" s="7">
        <v>-2.5099999999999998</v>
      </c>
      <c r="G149" s="7">
        <v>18.170000000000002</v>
      </c>
      <c r="H149" s="7">
        <v>1.25</v>
      </c>
      <c r="I149" s="7">
        <v>9362</v>
      </c>
      <c r="J149">
        <f t="shared" si="20"/>
        <v>1.4099216710182934</v>
      </c>
      <c r="K149">
        <f t="shared" si="20"/>
        <v>1.0759115361625806</v>
      </c>
      <c r="L149" s="14"/>
    </row>
    <row r="150" spans="1:12">
      <c r="A150" s="7">
        <v>148</v>
      </c>
      <c r="B150" s="7">
        <v>21.7</v>
      </c>
      <c r="C150" s="7">
        <v>21.7</v>
      </c>
      <c r="D150" s="7">
        <v>19.559999999999999</v>
      </c>
      <c r="E150" s="7">
        <v>16.77</v>
      </c>
      <c r="F150" s="7">
        <v>-2.78</v>
      </c>
      <c r="G150" s="7">
        <v>18.170000000000002</v>
      </c>
      <c r="H150" s="7">
        <v>1.39</v>
      </c>
      <c r="I150" s="7">
        <v>20792</v>
      </c>
      <c r="J150">
        <f t="shared" si="20"/>
        <v>0.72090628218330077</v>
      </c>
      <c r="K150">
        <f t="shared" si="20"/>
        <v>-0.8279124778237763</v>
      </c>
      <c r="L150" s="14"/>
    </row>
    <row r="151" spans="1:12">
      <c r="A151" s="7">
        <v>149</v>
      </c>
      <c r="B151" s="7">
        <v>21.675000000000001</v>
      </c>
      <c r="C151" s="7">
        <v>21.673999999999999</v>
      </c>
      <c r="D151" s="7">
        <v>19.420000000000002</v>
      </c>
      <c r="E151" s="7">
        <v>16.91</v>
      </c>
      <c r="F151" s="7">
        <v>-2.5099999999999998</v>
      </c>
      <c r="G151" s="7">
        <v>18.16</v>
      </c>
      <c r="H151" s="7">
        <v>1.25</v>
      </c>
      <c r="I151" s="7">
        <v>1165</v>
      </c>
      <c r="J151">
        <f t="shared" si="20"/>
        <v>-0.71574642126787846</v>
      </c>
      <c r="K151">
        <f t="shared" si="20"/>
        <v>0.83482409063804752</v>
      </c>
      <c r="L151" s="14"/>
    </row>
    <row r="152" spans="1:12">
      <c r="A152" s="7">
        <v>150</v>
      </c>
      <c r="B152" s="7">
        <v>21.7</v>
      </c>
      <c r="C152" s="7">
        <v>21.655000000000001</v>
      </c>
      <c r="D152" s="7">
        <v>19.309999999999999</v>
      </c>
      <c r="E152" s="7">
        <v>16.600000000000001</v>
      </c>
      <c r="F152" s="7">
        <v>-2.71</v>
      </c>
      <c r="G152" s="7">
        <v>17.95</v>
      </c>
      <c r="H152" s="7">
        <v>1.36</v>
      </c>
      <c r="I152" s="7">
        <v>6797</v>
      </c>
      <c r="J152">
        <f t="shared" si="20"/>
        <v>-0.56642636457262086</v>
      </c>
      <c r="K152">
        <f t="shared" si="20"/>
        <v>-1.833234772324061</v>
      </c>
      <c r="L152" s="14"/>
    </row>
    <row r="153" spans="1:12">
      <c r="A153" s="7">
        <v>151</v>
      </c>
      <c r="B153" s="7">
        <v>21.675000000000001</v>
      </c>
      <c r="C153" s="7">
        <v>21.6</v>
      </c>
      <c r="D153" s="7">
        <v>19.010000000000002</v>
      </c>
      <c r="E153" s="7">
        <v>16.21</v>
      </c>
      <c r="F153" s="7">
        <v>-2.8</v>
      </c>
      <c r="G153" s="7">
        <v>17.61</v>
      </c>
      <c r="H153" s="7">
        <v>1.4</v>
      </c>
      <c r="I153" s="7">
        <v>26840</v>
      </c>
      <c r="J153">
        <f t="shared" si="20"/>
        <v>-1.5535991714137605</v>
      </c>
      <c r="K153">
        <f t="shared" si="20"/>
        <v>-2.3493975903614488</v>
      </c>
      <c r="L153" s="14"/>
    </row>
    <row r="154" spans="1:12">
      <c r="A154" s="7">
        <v>152</v>
      </c>
      <c r="B154" s="7">
        <v>21.6</v>
      </c>
      <c r="C154" s="7">
        <v>21.625</v>
      </c>
      <c r="D154" s="7">
        <v>19.149999999999999</v>
      </c>
      <c r="E154" s="7">
        <v>16.3</v>
      </c>
      <c r="F154" s="7">
        <v>-2.84</v>
      </c>
      <c r="G154" s="7">
        <v>17.72</v>
      </c>
      <c r="H154" s="7">
        <v>1.42</v>
      </c>
      <c r="I154" s="7">
        <v>10334</v>
      </c>
      <c r="J154">
        <f t="shared" si="20"/>
        <v>0.73645449763280912</v>
      </c>
      <c r="K154">
        <f t="shared" si="20"/>
        <v>0.5552128315854401</v>
      </c>
      <c r="L154" s="14"/>
    </row>
    <row r="155" spans="1:12">
      <c r="A155" s="7">
        <v>153</v>
      </c>
      <c r="B155" s="7">
        <v>21.625</v>
      </c>
      <c r="C155" s="7">
        <v>21.605</v>
      </c>
      <c r="D155" s="7">
        <v>19.04</v>
      </c>
      <c r="E155" s="7">
        <v>16.23</v>
      </c>
      <c r="F155" s="7">
        <v>-2.81</v>
      </c>
      <c r="G155" s="7">
        <v>17.63</v>
      </c>
      <c r="H155" s="7">
        <v>1.4</v>
      </c>
      <c r="I155" s="7">
        <v>11710</v>
      </c>
      <c r="J155">
        <f t="shared" si="20"/>
        <v>-0.57441253263707281</v>
      </c>
      <c r="K155">
        <f t="shared" si="20"/>
        <v>-0.42944785276073788</v>
      </c>
      <c r="L155" s="14"/>
    </row>
    <row r="156" spans="1:12">
      <c r="A156" s="7">
        <v>154</v>
      </c>
      <c r="B156" s="7">
        <v>21.642800000000001</v>
      </c>
      <c r="C156" s="7">
        <v>21.675000000000001</v>
      </c>
      <c r="D156" s="7">
        <v>19.420000000000002</v>
      </c>
      <c r="E156" s="7">
        <v>16.14</v>
      </c>
      <c r="F156" s="7">
        <v>-3.28</v>
      </c>
      <c r="G156" s="7">
        <v>17.78</v>
      </c>
      <c r="H156" s="7">
        <v>1.64</v>
      </c>
      <c r="I156" s="7">
        <v>5574</v>
      </c>
      <c r="J156">
        <f t="shared" si="20"/>
        <v>1.9957983193277444</v>
      </c>
      <c r="K156">
        <f t="shared" si="20"/>
        <v>-0.55452865064694923</v>
      </c>
      <c r="L156" s="14"/>
    </row>
    <row r="157" spans="1:12">
      <c r="A157" s="7">
        <v>155</v>
      </c>
      <c r="B157" s="7">
        <v>21.675000000000001</v>
      </c>
      <c r="C157" s="7">
        <v>21.65</v>
      </c>
      <c r="D157" s="7">
        <v>19.28</v>
      </c>
      <c r="E157" s="7">
        <v>16.05</v>
      </c>
      <c r="F157" s="7">
        <v>-3.24</v>
      </c>
      <c r="G157" s="7">
        <v>17.670000000000002</v>
      </c>
      <c r="H157" s="7">
        <v>1.62</v>
      </c>
      <c r="I157" s="7">
        <v>9940</v>
      </c>
      <c r="J157">
        <f t="shared" si="20"/>
        <v>-0.72090628218331909</v>
      </c>
      <c r="K157">
        <f t="shared" si="20"/>
        <v>-0.5576208178438653</v>
      </c>
      <c r="L157" s="14"/>
    </row>
    <row r="158" spans="1:12">
      <c r="A158" s="7">
        <v>156</v>
      </c>
      <c r="B158" s="7">
        <v>21.65</v>
      </c>
      <c r="C158" s="7">
        <v>21.675000000000001</v>
      </c>
      <c r="D158" s="7">
        <v>19.420000000000002</v>
      </c>
      <c r="E158" s="7">
        <v>16.14</v>
      </c>
      <c r="F158" s="7">
        <v>-3.28</v>
      </c>
      <c r="G158" s="7">
        <v>17.78</v>
      </c>
      <c r="H158" s="7">
        <v>1.64</v>
      </c>
      <c r="I158" s="7">
        <v>3700</v>
      </c>
      <c r="J158">
        <f t="shared" si="20"/>
        <v>0.72614107883817713</v>
      </c>
      <c r="K158">
        <f t="shared" si="20"/>
        <v>0.56074766355140093</v>
      </c>
      <c r="L158" s="14"/>
    </row>
    <row r="159" spans="1:12">
      <c r="A159" s="7">
        <v>157</v>
      </c>
      <c r="B159" s="7">
        <v>21.65</v>
      </c>
      <c r="C159" s="7">
        <v>21.65</v>
      </c>
      <c r="D159" s="7">
        <v>19.28</v>
      </c>
      <c r="E159" s="7">
        <v>16.28</v>
      </c>
      <c r="F159" s="7">
        <v>-3.01</v>
      </c>
      <c r="G159" s="7">
        <v>17.78</v>
      </c>
      <c r="H159" s="7">
        <v>1.5</v>
      </c>
      <c r="I159" s="7">
        <v>2900</v>
      </c>
      <c r="J159">
        <f t="shared" si="20"/>
        <v>-0.72090628218331909</v>
      </c>
      <c r="K159">
        <f t="shared" si="20"/>
        <v>0.86741016109046198</v>
      </c>
      <c r="L159" s="14"/>
    </row>
    <row r="160" spans="1:12">
      <c r="A160" s="7">
        <v>158</v>
      </c>
      <c r="B160" s="7">
        <v>21.666</v>
      </c>
      <c r="C160" s="7">
        <v>21.704999999999998</v>
      </c>
      <c r="D160" s="7">
        <v>19.59</v>
      </c>
      <c r="E160" s="7">
        <v>16.34</v>
      </c>
      <c r="F160" s="7">
        <v>-3.25</v>
      </c>
      <c r="G160" s="7">
        <v>17.96</v>
      </c>
      <c r="H160" s="7">
        <v>1.63</v>
      </c>
      <c r="I160" s="7">
        <v>5543</v>
      </c>
      <c r="J160">
        <f t="shared" si="20"/>
        <v>1.6078838174273791</v>
      </c>
      <c r="K160">
        <f t="shared" si="20"/>
        <v>0.36855036855036066</v>
      </c>
      <c r="L160" s="14"/>
    </row>
    <row r="161" spans="1:12">
      <c r="A161" s="7">
        <v>159</v>
      </c>
      <c r="B161" s="7">
        <v>21.725000000000001</v>
      </c>
      <c r="C161" s="7">
        <v>21.6</v>
      </c>
      <c r="D161" s="7">
        <v>19.010000000000002</v>
      </c>
      <c r="E161" s="7">
        <v>15.76</v>
      </c>
      <c r="F161" s="7">
        <v>-3.25</v>
      </c>
      <c r="G161" s="7">
        <v>17.39</v>
      </c>
      <c r="H161" s="7">
        <v>1.62</v>
      </c>
      <c r="I161" s="7">
        <v>26984</v>
      </c>
      <c r="J161">
        <f t="shared" si="20"/>
        <v>-2.9606942317508844</v>
      </c>
      <c r="K161">
        <f t="shared" si="20"/>
        <v>-3.5495716034271729</v>
      </c>
      <c r="L161" s="14"/>
    </row>
    <row r="162" spans="1:12">
      <c r="A162" s="7">
        <v>160</v>
      </c>
      <c r="B162" s="7">
        <v>21.574999999999999</v>
      </c>
      <c r="C162" s="7">
        <v>21.45</v>
      </c>
      <c r="D162" s="7">
        <v>18.18</v>
      </c>
      <c r="E162" s="7">
        <v>15.43</v>
      </c>
      <c r="F162" s="7">
        <v>-2.75</v>
      </c>
      <c r="G162" s="7">
        <v>16.809999999999999</v>
      </c>
      <c r="H162" s="7">
        <v>1.38</v>
      </c>
      <c r="I162" s="7">
        <v>20404</v>
      </c>
      <c r="J162">
        <f t="shared" si="20"/>
        <v>-4.3661230931088992</v>
      </c>
      <c r="K162">
        <f t="shared" si="20"/>
        <v>-2.0939086294416249</v>
      </c>
      <c r="L162" s="14"/>
    </row>
    <row r="163" spans="1:12">
      <c r="A163" s="7">
        <v>161</v>
      </c>
      <c r="B163" s="7">
        <v>21.475000000000001</v>
      </c>
      <c r="C163" s="7">
        <v>21.55</v>
      </c>
      <c r="D163" s="7">
        <v>18.73</v>
      </c>
      <c r="E163" s="7">
        <v>15.58</v>
      </c>
      <c r="F163" s="7">
        <v>-3.15</v>
      </c>
      <c r="G163" s="7">
        <v>17.16</v>
      </c>
      <c r="H163" s="7">
        <v>1.58</v>
      </c>
      <c r="I163" s="7">
        <v>9229</v>
      </c>
      <c r="J163">
        <f t="shared" si="20"/>
        <v>3.025302530253029</v>
      </c>
      <c r="K163">
        <f t="shared" si="20"/>
        <v>0.97213220998055971</v>
      </c>
      <c r="L163" s="14"/>
    </row>
    <row r="164" spans="1:12">
      <c r="A164" s="7">
        <v>162</v>
      </c>
      <c r="B164" s="7">
        <v>21.524999999999999</v>
      </c>
      <c r="C164" s="7">
        <v>21.5</v>
      </c>
      <c r="D164" s="7">
        <v>18.46</v>
      </c>
      <c r="E164" s="7">
        <v>15.62</v>
      </c>
      <c r="F164" s="7">
        <v>-2.84</v>
      </c>
      <c r="G164" s="7">
        <v>17.04</v>
      </c>
      <c r="H164" s="7">
        <v>1.42</v>
      </c>
      <c r="I164" s="7">
        <v>3438</v>
      </c>
      <c r="J164">
        <f t="shared" si="20"/>
        <v>-1.4415376401494906</v>
      </c>
      <c r="K164">
        <f t="shared" si="20"/>
        <v>0.25673940949935264</v>
      </c>
      <c r="L164" s="14"/>
    </row>
    <row r="165" spans="1:12">
      <c r="A165" s="7">
        <v>163</v>
      </c>
      <c r="B165" s="7">
        <v>21.55</v>
      </c>
      <c r="C165" s="7">
        <v>21.524999999999999</v>
      </c>
      <c r="D165" s="7">
        <v>18.600000000000001</v>
      </c>
      <c r="E165" s="7">
        <v>15.25</v>
      </c>
      <c r="F165" s="7">
        <v>-3.34</v>
      </c>
      <c r="G165" s="7">
        <v>16.920000000000002</v>
      </c>
      <c r="H165" s="7">
        <v>1.67</v>
      </c>
      <c r="I165" s="7">
        <v>8200</v>
      </c>
      <c r="J165">
        <f t="shared" si="20"/>
        <v>0.75839653304442345</v>
      </c>
      <c r="K165">
        <f t="shared" si="20"/>
        <v>-2.3687580025608148</v>
      </c>
      <c r="L165" s="14"/>
    </row>
    <row r="166" spans="1:12">
      <c r="A166" s="7">
        <v>164</v>
      </c>
      <c r="B166" s="7">
        <v>21.55</v>
      </c>
      <c r="C166" s="7">
        <v>21.5</v>
      </c>
      <c r="D166" s="7">
        <v>18.46</v>
      </c>
      <c r="E166" s="7">
        <v>14.93</v>
      </c>
      <c r="F166" s="7">
        <v>-3.53</v>
      </c>
      <c r="G166" s="7">
        <v>16.690000000000001</v>
      </c>
      <c r="H166" s="7">
        <v>1.77</v>
      </c>
      <c r="I166" s="7">
        <v>11638</v>
      </c>
      <c r="J166">
        <f t="shared" si="20"/>
        <v>-0.75268817204301375</v>
      </c>
      <c r="K166">
        <f t="shared" si="20"/>
        <v>-2.0983606557377068</v>
      </c>
      <c r="L166" s="14"/>
    </row>
    <row r="167" spans="1:12">
      <c r="A167" s="7">
        <v>165</v>
      </c>
      <c r="B167" s="7">
        <v>21.5</v>
      </c>
      <c r="C167" s="7">
        <v>21.45</v>
      </c>
      <c r="D167" s="7">
        <v>18.18</v>
      </c>
      <c r="E167" s="7">
        <v>14.74</v>
      </c>
      <c r="F167" s="7">
        <v>-3.45</v>
      </c>
      <c r="G167" s="7">
        <v>16.46</v>
      </c>
      <c r="H167" s="7">
        <v>1.72</v>
      </c>
      <c r="I167" s="7">
        <v>9100</v>
      </c>
      <c r="J167">
        <f t="shared" si="20"/>
        <v>-1.5167930660888469</v>
      </c>
      <c r="K167">
        <f t="shared" si="20"/>
        <v>-1.2726054922973846</v>
      </c>
      <c r="L167" s="14"/>
    </row>
    <row r="168" spans="1:12">
      <c r="A168" s="7">
        <v>166</v>
      </c>
      <c r="B168" s="7">
        <v>21.5</v>
      </c>
      <c r="C168" s="7">
        <v>21.5</v>
      </c>
      <c r="D168" s="7">
        <v>18.46</v>
      </c>
      <c r="E168" s="7">
        <v>14.46</v>
      </c>
      <c r="F168" s="7">
        <v>-4</v>
      </c>
      <c r="G168" s="7">
        <v>16.46</v>
      </c>
      <c r="H168" s="7">
        <v>2</v>
      </c>
      <c r="I168" s="7">
        <v>600</v>
      </c>
      <c r="J168">
        <f t="shared" si="20"/>
        <v>1.5401540154015463</v>
      </c>
      <c r="K168">
        <f t="shared" si="20"/>
        <v>-1.8995929443690593</v>
      </c>
      <c r="L168" s="14"/>
    </row>
    <row r="169" spans="1:12">
      <c r="A169" s="7">
        <v>167</v>
      </c>
      <c r="B169" s="7">
        <v>21.524999999999999</v>
      </c>
      <c r="C169" s="7">
        <v>21.524999999999999</v>
      </c>
      <c r="D169" s="7">
        <v>18.600000000000001</v>
      </c>
      <c r="E169" s="7">
        <v>14.32</v>
      </c>
      <c r="F169" s="7">
        <v>-4.2699999999999996</v>
      </c>
      <c r="G169" s="7">
        <v>16.46</v>
      </c>
      <c r="H169" s="7">
        <v>2.14</v>
      </c>
      <c r="I169" s="7">
        <v>3064</v>
      </c>
      <c r="J169">
        <f t="shared" si="20"/>
        <v>0.75839653304442345</v>
      </c>
      <c r="K169">
        <f t="shared" si="20"/>
        <v>-0.96818810511756959</v>
      </c>
      <c r="L169" s="14"/>
    </row>
    <row r="170" spans="1:12">
      <c r="A170" s="7">
        <v>168</v>
      </c>
      <c r="B170" s="7">
        <v>21.5</v>
      </c>
      <c r="C170" s="7">
        <v>21.524999999999999</v>
      </c>
      <c r="D170" s="7">
        <v>18.600000000000001</v>
      </c>
      <c r="E170" s="7">
        <v>14.56</v>
      </c>
      <c r="F170" s="7">
        <v>-4.04</v>
      </c>
      <c r="G170" s="7">
        <v>16.579999999999998</v>
      </c>
      <c r="H170" s="7">
        <v>2.02</v>
      </c>
      <c r="I170" s="7">
        <v>1300</v>
      </c>
      <c r="J170">
        <f t="shared" si="20"/>
        <v>0</v>
      </c>
      <c r="K170">
        <f t="shared" si="20"/>
        <v>1.6759776536312863</v>
      </c>
      <c r="L170" s="14"/>
    </row>
    <row r="171" spans="1:12">
      <c r="A171" s="7">
        <v>169</v>
      </c>
      <c r="B171" s="7">
        <v>21.55</v>
      </c>
      <c r="C171" s="7">
        <v>21.5</v>
      </c>
      <c r="D171" s="7">
        <v>18.46</v>
      </c>
      <c r="E171" s="7">
        <v>14.23</v>
      </c>
      <c r="F171" s="7">
        <v>-4.2300000000000004</v>
      </c>
      <c r="G171" s="7">
        <v>16.34</v>
      </c>
      <c r="H171" s="7">
        <v>2.11</v>
      </c>
      <c r="I171" s="7">
        <v>2100</v>
      </c>
      <c r="J171">
        <f t="shared" si="20"/>
        <v>-0.75268817204301375</v>
      </c>
      <c r="K171">
        <f t="shared" si="20"/>
        <v>-2.2664835164835169</v>
      </c>
      <c r="L171" s="14"/>
    </row>
    <row r="172" spans="1:12">
      <c r="A172" s="7">
        <v>170</v>
      </c>
      <c r="B172" s="7">
        <v>21.55</v>
      </c>
      <c r="C172" s="7">
        <v>21.524999999999999</v>
      </c>
      <c r="D172" s="7">
        <v>18.600000000000001</v>
      </c>
      <c r="E172" s="7">
        <v>13.86</v>
      </c>
      <c r="F172" s="7">
        <v>-4.74</v>
      </c>
      <c r="G172" s="7">
        <v>16.23</v>
      </c>
      <c r="H172" s="7">
        <v>2.37</v>
      </c>
      <c r="I172" s="7">
        <v>2500</v>
      </c>
      <c r="J172">
        <f t="shared" si="20"/>
        <v>0.75839653304442345</v>
      </c>
      <c r="K172">
        <f t="shared" si="20"/>
        <v>-2.6001405481377438</v>
      </c>
      <c r="L172" s="14"/>
    </row>
    <row r="173" spans="1:12">
      <c r="A173" s="7">
        <v>171</v>
      </c>
      <c r="B173" s="7">
        <v>21.5</v>
      </c>
      <c r="C173" s="7">
        <v>21.454999999999998</v>
      </c>
      <c r="D173" s="7">
        <v>18.21</v>
      </c>
      <c r="E173" s="7">
        <v>13.83</v>
      </c>
      <c r="F173" s="7">
        <v>-4.38</v>
      </c>
      <c r="G173" s="7">
        <v>16.02</v>
      </c>
      <c r="H173" s="7">
        <v>2.19</v>
      </c>
      <c r="I173" s="7">
        <v>8449</v>
      </c>
      <c r="J173">
        <f t="shared" si="20"/>
        <v>-2.0967741935483901</v>
      </c>
      <c r="K173">
        <f t="shared" si="20"/>
        <v>-0.21645021645021184</v>
      </c>
      <c r="L173" s="14"/>
    </row>
    <row r="174" spans="1:12">
      <c r="A174" s="7">
        <v>172</v>
      </c>
      <c r="B174" s="7">
        <v>21.45</v>
      </c>
      <c r="C174" s="7">
        <v>21.495000000000001</v>
      </c>
      <c r="D174" s="7">
        <v>18.43</v>
      </c>
      <c r="E174" s="7">
        <v>14.03</v>
      </c>
      <c r="F174" s="7">
        <v>-4.4000000000000004</v>
      </c>
      <c r="G174" s="7">
        <v>16.23</v>
      </c>
      <c r="H174" s="7">
        <v>2.2000000000000002</v>
      </c>
      <c r="I174" s="7">
        <v>3100</v>
      </c>
      <c r="J174">
        <f t="shared" si="20"/>
        <v>1.2081274025260782</v>
      </c>
      <c r="K174">
        <f t="shared" si="20"/>
        <v>1.4461315979754106</v>
      </c>
      <c r="L174" s="14"/>
    </row>
    <row r="175" spans="1:12">
      <c r="A175" s="7">
        <v>173</v>
      </c>
      <c r="B175" s="7">
        <v>21.45</v>
      </c>
      <c r="C175" s="7">
        <v>21.5</v>
      </c>
      <c r="D175" s="7">
        <v>18.46</v>
      </c>
      <c r="E175" s="7">
        <v>14.46</v>
      </c>
      <c r="F175" s="7">
        <v>-3.99</v>
      </c>
      <c r="G175" s="7">
        <v>16.46</v>
      </c>
      <c r="H175" s="7">
        <v>2</v>
      </c>
      <c r="I175" s="7">
        <v>800</v>
      </c>
      <c r="J175">
        <f t="shared" si="20"/>
        <v>0.16277807921867138</v>
      </c>
      <c r="K175">
        <f t="shared" si="20"/>
        <v>3.0648610121169031</v>
      </c>
      <c r="L175" s="14"/>
    </row>
    <row r="176" spans="1:12">
      <c r="A176" s="7">
        <v>174</v>
      </c>
      <c r="B176" s="7">
        <v>21.45</v>
      </c>
      <c r="C176" s="7">
        <v>21.45</v>
      </c>
      <c r="D176" s="7">
        <v>18.18</v>
      </c>
      <c r="E176" s="7">
        <v>14.74</v>
      </c>
      <c r="F176" s="7">
        <v>-3.44</v>
      </c>
      <c r="G176" s="7">
        <v>16.46</v>
      </c>
      <c r="H176" s="7">
        <v>1.72</v>
      </c>
      <c r="I176" s="7">
        <v>21706</v>
      </c>
      <c r="J176">
        <f t="shared" si="20"/>
        <v>-1.5167930660888469</v>
      </c>
      <c r="K176">
        <f t="shared" si="20"/>
        <v>1.936376210235127</v>
      </c>
      <c r="L176" s="14"/>
    </row>
    <row r="177" spans="1:12">
      <c r="A177" s="7">
        <v>175</v>
      </c>
      <c r="B177" s="7">
        <v>21.45</v>
      </c>
      <c r="C177" s="7">
        <v>21.45</v>
      </c>
      <c r="D177" s="7">
        <v>18.18</v>
      </c>
      <c r="E177" s="7">
        <v>14.74</v>
      </c>
      <c r="F177" s="7">
        <v>-3.44</v>
      </c>
      <c r="G177" s="7">
        <v>16.46</v>
      </c>
      <c r="H177" s="7">
        <v>1.72</v>
      </c>
      <c r="I177" s="7">
        <v>200</v>
      </c>
      <c r="J177">
        <f t="shared" si="20"/>
        <v>0</v>
      </c>
      <c r="K177">
        <f t="shared" si="20"/>
        <v>0</v>
      </c>
      <c r="L177" s="14"/>
    </row>
    <row r="178" spans="1:12">
      <c r="A178" s="7">
        <v>176</v>
      </c>
      <c r="B178" s="7">
        <v>21.4</v>
      </c>
      <c r="C178" s="7">
        <v>21.425000000000001</v>
      </c>
      <c r="D178" s="7">
        <v>18.04</v>
      </c>
      <c r="E178" s="7">
        <v>15.11</v>
      </c>
      <c r="F178" s="7">
        <v>-2.93</v>
      </c>
      <c r="G178" s="7">
        <v>16.579999999999998</v>
      </c>
      <c r="H178" s="7">
        <v>1.47</v>
      </c>
      <c r="I178" s="7">
        <v>800</v>
      </c>
      <c r="J178">
        <f t="shared" si="20"/>
        <v>-0.77007700770077314</v>
      </c>
      <c r="K178">
        <f t="shared" si="20"/>
        <v>2.5101763907734007</v>
      </c>
      <c r="L178" s="14"/>
    </row>
    <row r="179" spans="1:12">
      <c r="A179" s="7">
        <v>177</v>
      </c>
      <c r="B179" s="7">
        <v>21.45</v>
      </c>
      <c r="C179" s="7">
        <v>21.4</v>
      </c>
      <c r="D179" s="7">
        <v>17.91</v>
      </c>
      <c r="E179" s="7">
        <v>14.78</v>
      </c>
      <c r="F179" s="7">
        <v>-3.12</v>
      </c>
      <c r="G179" s="7">
        <v>16.34</v>
      </c>
      <c r="H179" s="7">
        <v>1.56</v>
      </c>
      <c r="I179" s="7">
        <v>9341</v>
      </c>
      <c r="J179">
        <f t="shared" si="20"/>
        <v>-0.72062084257205661</v>
      </c>
      <c r="K179">
        <f t="shared" si="20"/>
        <v>-2.1839841164791531</v>
      </c>
      <c r="L179" s="14"/>
    </row>
    <row r="180" spans="1:12">
      <c r="A180" s="7">
        <v>178</v>
      </c>
      <c r="B180" s="7">
        <v>21.45</v>
      </c>
      <c r="C180" s="7">
        <v>21.425000000000001</v>
      </c>
      <c r="D180" s="7">
        <v>18.04</v>
      </c>
      <c r="E180" s="7">
        <v>14.41</v>
      </c>
      <c r="F180" s="7">
        <v>-3.63</v>
      </c>
      <c r="G180" s="7">
        <v>16.23</v>
      </c>
      <c r="H180" s="7">
        <v>1.82</v>
      </c>
      <c r="I180" s="7">
        <v>1500</v>
      </c>
      <c r="J180">
        <f t="shared" si="20"/>
        <v>0.72585147962031826</v>
      </c>
      <c r="K180">
        <f t="shared" si="20"/>
        <v>-2.5033829499323357</v>
      </c>
      <c r="L180" s="14"/>
    </row>
    <row r="181" spans="1:12">
      <c r="A181" s="7">
        <v>179</v>
      </c>
      <c r="B181" s="7">
        <v>21.45</v>
      </c>
      <c r="C181" s="7">
        <v>21.45</v>
      </c>
      <c r="D181" s="7">
        <v>18.18</v>
      </c>
      <c r="E181" s="7">
        <v>14.27</v>
      </c>
      <c r="F181" s="7">
        <v>-3.91</v>
      </c>
      <c r="G181" s="7">
        <v>16.23</v>
      </c>
      <c r="H181" s="7">
        <v>1.95</v>
      </c>
      <c r="I181" s="7">
        <v>3232</v>
      </c>
      <c r="J181">
        <f t="shared" si="20"/>
        <v>0.77605321507760849</v>
      </c>
      <c r="K181">
        <f t="shared" si="20"/>
        <v>-0.9715475364330366</v>
      </c>
      <c r="L181" s="14"/>
    </row>
    <row r="182" spans="1:12">
      <c r="A182" s="7">
        <v>180</v>
      </c>
      <c r="B182" s="7">
        <v>21.475000000000001</v>
      </c>
      <c r="C182" s="7">
        <v>21.45</v>
      </c>
      <c r="D182" s="7">
        <v>18.18</v>
      </c>
      <c r="E182" s="7">
        <v>14.04</v>
      </c>
      <c r="F182" s="7">
        <v>-4.1399999999999997</v>
      </c>
      <c r="G182" s="7">
        <v>16.11</v>
      </c>
      <c r="H182" s="7">
        <v>2.0699999999999998</v>
      </c>
      <c r="I182" s="7">
        <v>2000</v>
      </c>
      <c r="J182">
        <f t="shared" si="20"/>
        <v>0</v>
      </c>
      <c r="K182">
        <f t="shared" si="20"/>
        <v>-1.6117729502452729</v>
      </c>
      <c r="L182" s="14"/>
    </row>
    <row r="183" spans="1:12">
      <c r="A183" s="7">
        <v>181</v>
      </c>
      <c r="B183" s="7">
        <v>21.45</v>
      </c>
      <c r="C183" s="7">
        <v>21.45</v>
      </c>
      <c r="D183" s="7">
        <v>18.18</v>
      </c>
      <c r="E183" s="7">
        <v>14.04</v>
      </c>
      <c r="F183" s="7">
        <v>-4.1399999999999997</v>
      </c>
      <c r="G183" s="7">
        <v>16.11</v>
      </c>
      <c r="H183" s="7">
        <v>2.0699999999999998</v>
      </c>
      <c r="I183" s="7">
        <v>2400</v>
      </c>
      <c r="J183">
        <f t="shared" si="20"/>
        <v>0</v>
      </c>
      <c r="K183">
        <f t="shared" si="20"/>
        <v>0</v>
      </c>
      <c r="L183" s="14"/>
    </row>
    <row r="184" spans="1:12">
      <c r="A184" s="7">
        <v>182</v>
      </c>
      <c r="B184" s="7">
        <v>21.431000000000001</v>
      </c>
      <c r="C184" s="7">
        <v>21.431000000000001</v>
      </c>
      <c r="D184" s="7">
        <v>18.079999999999998</v>
      </c>
      <c r="E184" s="7">
        <v>14.15</v>
      </c>
      <c r="F184" s="7">
        <v>-3.93</v>
      </c>
      <c r="G184" s="7">
        <v>16.11</v>
      </c>
      <c r="H184" s="7">
        <v>1.97</v>
      </c>
      <c r="I184" s="7">
        <v>755</v>
      </c>
      <c r="J184">
        <f t="shared" si="20"/>
        <v>-0.55005500550055786</v>
      </c>
      <c r="K184">
        <f t="shared" si="20"/>
        <v>0.78347578347579216</v>
      </c>
      <c r="L184" s="14"/>
    </row>
    <row r="185" spans="1:12">
      <c r="A185" s="7">
        <v>183</v>
      </c>
      <c r="B185" s="7">
        <v>21.45</v>
      </c>
      <c r="C185" s="7">
        <v>21.55</v>
      </c>
      <c r="D185" s="7">
        <v>18.73</v>
      </c>
      <c r="E185" s="7">
        <v>14.42</v>
      </c>
      <c r="F185" s="7">
        <v>-4.3099999999999996</v>
      </c>
      <c r="G185" s="7">
        <v>16.579999999999998</v>
      </c>
      <c r="H185" s="7">
        <v>2.16</v>
      </c>
      <c r="I185" s="7">
        <v>19016</v>
      </c>
      <c r="J185">
        <f t="shared" si="20"/>
        <v>3.5951327433628437</v>
      </c>
      <c r="K185">
        <f t="shared" si="20"/>
        <v>1.9081272084805625</v>
      </c>
      <c r="L185" s="14"/>
    </row>
    <row r="186" spans="1:12">
      <c r="A186" s="7">
        <v>184</v>
      </c>
      <c r="B186" s="7">
        <v>21.574999999999999</v>
      </c>
      <c r="C186" s="7">
        <v>21.6</v>
      </c>
      <c r="D186" s="7">
        <v>19.010000000000002</v>
      </c>
      <c r="E186" s="7">
        <v>14.38</v>
      </c>
      <c r="F186" s="7">
        <v>-4.63</v>
      </c>
      <c r="G186" s="7">
        <v>16.690000000000001</v>
      </c>
      <c r="H186" s="7">
        <v>2.31</v>
      </c>
      <c r="I186" s="7">
        <v>8742</v>
      </c>
      <c r="J186">
        <f t="shared" si="20"/>
        <v>1.4949279231179986</v>
      </c>
      <c r="K186">
        <f t="shared" si="20"/>
        <v>-0.27739251040221324</v>
      </c>
      <c r="L186" s="14"/>
    </row>
    <row r="187" spans="1:12">
      <c r="A187" s="7">
        <v>185</v>
      </c>
      <c r="B187" s="7">
        <v>21.625</v>
      </c>
      <c r="C187" s="7">
        <v>21.65</v>
      </c>
      <c r="D187" s="7">
        <v>19.28</v>
      </c>
      <c r="E187" s="7">
        <v>14.33</v>
      </c>
      <c r="F187" s="7">
        <v>-4.95</v>
      </c>
      <c r="G187" s="7">
        <v>16.809999999999999</v>
      </c>
      <c r="H187" s="7">
        <v>2.4700000000000002</v>
      </c>
      <c r="I187" s="7">
        <v>1200</v>
      </c>
      <c r="J187">
        <f t="shared" si="20"/>
        <v>1.4203051025775884</v>
      </c>
      <c r="K187">
        <f t="shared" si="20"/>
        <v>-0.34770514603616626</v>
      </c>
      <c r="L187" s="14"/>
    </row>
    <row r="188" spans="1:12">
      <c r="A188" s="7">
        <v>186</v>
      </c>
      <c r="B188" s="7">
        <v>21.625</v>
      </c>
      <c r="C188" s="7">
        <v>21.625</v>
      </c>
      <c r="D188" s="7">
        <v>19.149999999999999</v>
      </c>
      <c r="E188" s="7">
        <v>14.47</v>
      </c>
      <c r="F188" s="7">
        <v>-4.67</v>
      </c>
      <c r="G188" s="7">
        <v>16.809999999999999</v>
      </c>
      <c r="H188" s="7">
        <v>2.34</v>
      </c>
      <c r="I188" s="7">
        <v>470</v>
      </c>
      <c r="J188">
        <f t="shared" si="20"/>
        <v>-0.67427385892117508</v>
      </c>
      <c r="K188">
        <f t="shared" si="20"/>
        <v>0.97697138869504929</v>
      </c>
      <c r="L188" s="14"/>
    </row>
    <row r="189" spans="1:12">
      <c r="A189" s="7">
        <v>187</v>
      </c>
      <c r="B189" s="7">
        <v>21.625</v>
      </c>
      <c r="C189" s="7">
        <v>21.6</v>
      </c>
      <c r="D189" s="7">
        <v>19.010000000000002</v>
      </c>
      <c r="E189" s="7">
        <v>14.38</v>
      </c>
      <c r="F189" s="7">
        <v>-4.63</v>
      </c>
      <c r="G189" s="7">
        <v>16.690000000000001</v>
      </c>
      <c r="H189" s="7">
        <v>2.31</v>
      </c>
      <c r="I189" s="7">
        <v>867</v>
      </c>
      <c r="J189">
        <f t="shared" si="20"/>
        <v>-0.73107049608353536</v>
      </c>
      <c r="K189">
        <f t="shared" si="20"/>
        <v>-0.62197650310988151</v>
      </c>
      <c r="L189" s="14"/>
    </row>
    <row r="190" spans="1:12">
      <c r="A190" s="7">
        <v>188</v>
      </c>
      <c r="B190" s="7">
        <v>21.625</v>
      </c>
      <c r="C190" s="7">
        <v>21.725000000000001</v>
      </c>
      <c r="D190" s="7">
        <v>19.7</v>
      </c>
      <c r="E190" s="7">
        <v>14.61</v>
      </c>
      <c r="F190" s="7">
        <v>-5.08</v>
      </c>
      <c r="G190" s="7">
        <v>17.16</v>
      </c>
      <c r="H190" s="7">
        <v>2.54</v>
      </c>
      <c r="I190" s="7">
        <v>17893</v>
      </c>
      <c r="J190">
        <f t="shared" si="20"/>
        <v>3.629668595476053</v>
      </c>
      <c r="K190">
        <f t="shared" si="20"/>
        <v>1.5994436717663325</v>
      </c>
      <c r="L190" s="14"/>
    </row>
    <row r="191" spans="1:12">
      <c r="A191" s="7">
        <v>189</v>
      </c>
      <c r="B191" s="7">
        <v>21.725000000000001</v>
      </c>
      <c r="C191" s="7">
        <v>21.7</v>
      </c>
      <c r="D191" s="7">
        <v>19.559999999999999</v>
      </c>
      <c r="E191" s="7">
        <v>14.52</v>
      </c>
      <c r="F191" s="7">
        <v>-5.04</v>
      </c>
      <c r="G191" s="7">
        <v>17.04</v>
      </c>
      <c r="H191" s="7">
        <v>2.52</v>
      </c>
      <c r="I191" s="7">
        <v>6317</v>
      </c>
      <c r="J191">
        <f t="shared" si="20"/>
        <v>-0.71065989847716027</v>
      </c>
      <c r="K191">
        <f t="shared" si="20"/>
        <v>-0.61601642710472182</v>
      </c>
      <c r="L191" s="14"/>
    </row>
    <row r="192" spans="1:12">
      <c r="A192" s="7">
        <v>190</v>
      </c>
      <c r="B192" s="7">
        <v>21.725000000000001</v>
      </c>
      <c r="C192" s="7">
        <v>21.75</v>
      </c>
      <c r="D192" s="7">
        <v>19.829999999999998</v>
      </c>
      <c r="E192" s="7">
        <v>14.48</v>
      </c>
      <c r="F192" s="7">
        <v>-5.36</v>
      </c>
      <c r="G192" s="7">
        <v>17.16</v>
      </c>
      <c r="H192" s="7">
        <v>2.68</v>
      </c>
      <c r="I192" s="7">
        <v>5404</v>
      </c>
      <c r="J192">
        <f t="shared" si="20"/>
        <v>1.3803680981595072</v>
      </c>
      <c r="K192">
        <f t="shared" si="20"/>
        <v>-0.27548209366390602</v>
      </c>
      <c r="L192" s="14"/>
    </row>
    <row r="193" spans="1:12">
      <c r="A193" s="7">
        <v>191</v>
      </c>
      <c r="B193" s="7">
        <v>21.75</v>
      </c>
      <c r="C193" s="7">
        <v>21.725000000000001</v>
      </c>
      <c r="D193" s="7">
        <v>19.7</v>
      </c>
      <c r="E193" s="7">
        <v>14.39</v>
      </c>
      <c r="F193" s="7">
        <v>-5.31</v>
      </c>
      <c r="G193" s="7">
        <v>17.04</v>
      </c>
      <c r="H193" s="7">
        <v>2.66</v>
      </c>
      <c r="I193" s="7">
        <v>350</v>
      </c>
      <c r="J193">
        <f t="shared" si="20"/>
        <v>-0.6555723651033738</v>
      </c>
      <c r="K193">
        <f t="shared" si="20"/>
        <v>-0.62154696132596587</v>
      </c>
      <c r="L193" s="14"/>
    </row>
    <row r="194" spans="1:12">
      <c r="A194" s="7">
        <v>192</v>
      </c>
      <c r="B194" s="7">
        <v>21.725000000000001</v>
      </c>
      <c r="C194" s="7">
        <v>21.7</v>
      </c>
      <c r="D194" s="7">
        <v>19.559999999999999</v>
      </c>
      <c r="E194" s="7">
        <v>14.29</v>
      </c>
      <c r="F194" s="7">
        <v>-5.27</v>
      </c>
      <c r="G194" s="7">
        <v>16.93</v>
      </c>
      <c r="H194" s="7">
        <v>2.63</v>
      </c>
      <c r="I194" s="7">
        <v>1700</v>
      </c>
      <c r="J194">
        <f t="shared" si="20"/>
        <v>-0.71065989847716027</v>
      </c>
      <c r="K194">
        <f t="shared" si="20"/>
        <v>-0.69492703266158029</v>
      </c>
      <c r="L194" s="14"/>
    </row>
    <row r="195" spans="1:12">
      <c r="A195" s="7">
        <v>193</v>
      </c>
      <c r="B195" s="7">
        <v>21.725000000000001</v>
      </c>
      <c r="C195" s="7">
        <v>21.675000000000001</v>
      </c>
      <c r="D195" s="7">
        <v>19.420000000000002</v>
      </c>
      <c r="E195" s="7">
        <v>13.97</v>
      </c>
      <c r="F195" s="7">
        <v>-5.45</v>
      </c>
      <c r="G195" s="7">
        <v>16.7</v>
      </c>
      <c r="H195" s="7">
        <v>2.73</v>
      </c>
      <c r="I195" s="7">
        <v>16101</v>
      </c>
      <c r="J195">
        <f t="shared" si="20"/>
        <v>-0.71574642126787846</v>
      </c>
      <c r="K195">
        <f t="shared" si="20"/>
        <v>-2.2393282015395277</v>
      </c>
      <c r="L195" s="14"/>
    </row>
    <row r="196" spans="1:12">
      <c r="A196" s="7">
        <v>194</v>
      </c>
      <c r="B196" s="7">
        <v>21.65</v>
      </c>
      <c r="C196" s="7">
        <v>21.675000000000001</v>
      </c>
      <c r="D196" s="7">
        <v>19.420000000000002</v>
      </c>
      <c r="E196" s="7">
        <v>14.2</v>
      </c>
      <c r="F196" s="7">
        <v>-5.22</v>
      </c>
      <c r="G196" s="7">
        <v>16.809999999999999</v>
      </c>
      <c r="H196" s="7">
        <v>2.61</v>
      </c>
      <c r="I196" s="7">
        <v>4350</v>
      </c>
      <c r="J196">
        <f t="shared" si="20"/>
        <v>0</v>
      </c>
      <c r="K196">
        <f t="shared" si="20"/>
        <v>1.6463851109520304</v>
      </c>
      <c r="L196" s="14"/>
    </row>
    <row r="197" spans="1:12">
      <c r="A197" s="7">
        <v>195</v>
      </c>
      <c r="B197" s="7">
        <v>21.675000000000001</v>
      </c>
      <c r="C197" s="7">
        <v>21.675000000000001</v>
      </c>
      <c r="D197" s="7">
        <v>19.420000000000002</v>
      </c>
      <c r="E197" s="7">
        <v>14.2</v>
      </c>
      <c r="F197" s="7">
        <v>-5.22</v>
      </c>
      <c r="G197" s="7">
        <v>16.809999999999999</v>
      </c>
      <c r="H197" s="7">
        <v>2.61</v>
      </c>
      <c r="I197" s="7">
        <v>2400</v>
      </c>
      <c r="J197">
        <f t="shared" si="20"/>
        <v>0</v>
      </c>
      <c r="K197">
        <f t="shared" si="20"/>
        <v>0</v>
      </c>
      <c r="L197" s="14"/>
    </row>
    <row r="198" spans="1:12">
      <c r="A198" s="7">
        <v>196</v>
      </c>
      <c r="B198" s="7">
        <v>21.65</v>
      </c>
      <c r="C198" s="7">
        <v>21.625</v>
      </c>
      <c r="D198" s="7">
        <v>19.149999999999999</v>
      </c>
      <c r="E198" s="7">
        <v>14.25</v>
      </c>
      <c r="F198" s="7">
        <v>-4.9000000000000004</v>
      </c>
      <c r="G198" s="7">
        <v>16.7</v>
      </c>
      <c r="H198" s="7">
        <v>2.4500000000000002</v>
      </c>
      <c r="I198" s="7">
        <v>2724</v>
      </c>
      <c r="J198">
        <f t="shared" si="20"/>
        <v>-1.3903192584964112</v>
      </c>
      <c r="K198">
        <f t="shared" si="20"/>
        <v>0.35211267605634305</v>
      </c>
      <c r="L198" s="14"/>
    </row>
    <row r="199" spans="1:12">
      <c r="A199" s="7">
        <v>197</v>
      </c>
      <c r="B199" s="7">
        <v>21.625</v>
      </c>
      <c r="C199" s="7">
        <v>21.6</v>
      </c>
      <c r="D199" s="7">
        <v>19.010000000000002</v>
      </c>
      <c r="E199" s="7">
        <v>14.15</v>
      </c>
      <c r="F199" s="7">
        <v>-4.8600000000000003</v>
      </c>
      <c r="G199" s="7">
        <v>16.579999999999998</v>
      </c>
      <c r="H199" s="7">
        <v>2.4300000000000002</v>
      </c>
      <c r="I199" s="7">
        <v>2000</v>
      </c>
      <c r="J199">
        <f t="shared" si="20"/>
        <v>-0.73107049608353536</v>
      </c>
      <c r="K199">
        <f t="shared" si="20"/>
        <v>-0.7017543859649098</v>
      </c>
      <c r="L199" s="14"/>
    </row>
    <row r="200" spans="1:12">
      <c r="A200" s="7">
        <v>198</v>
      </c>
      <c r="B200" s="7">
        <v>21.6</v>
      </c>
      <c r="C200" s="7">
        <v>21.6</v>
      </c>
      <c r="D200" s="7">
        <v>19.010000000000002</v>
      </c>
      <c r="E200" s="7">
        <v>14.15</v>
      </c>
      <c r="F200" s="7">
        <v>-4.8600000000000003</v>
      </c>
      <c r="G200" s="7">
        <v>16.579999999999998</v>
      </c>
      <c r="H200" s="7">
        <v>2.4300000000000002</v>
      </c>
      <c r="I200" s="7">
        <v>200</v>
      </c>
      <c r="J200">
        <f t="shared" si="20"/>
        <v>0</v>
      </c>
      <c r="K200">
        <f t="shared" si="20"/>
        <v>0</v>
      </c>
      <c r="L200" s="14"/>
    </row>
    <row r="201" spans="1:12">
      <c r="A201" s="7">
        <v>199</v>
      </c>
      <c r="B201" s="7">
        <v>21.625</v>
      </c>
      <c r="C201" s="7">
        <v>21.6</v>
      </c>
      <c r="D201" s="7">
        <v>19.010000000000002</v>
      </c>
      <c r="E201" s="7">
        <v>13.92</v>
      </c>
      <c r="F201" s="7">
        <v>-5.09</v>
      </c>
      <c r="G201" s="7">
        <v>16.46</v>
      </c>
      <c r="H201" s="7">
        <v>2.54</v>
      </c>
      <c r="I201" s="7">
        <v>200</v>
      </c>
      <c r="J201">
        <f t="shared" si="20"/>
        <v>0</v>
      </c>
      <c r="K201">
        <f t="shared" si="20"/>
        <v>-1.6254416961130773</v>
      </c>
      <c r="L201" s="14"/>
    </row>
    <row r="202" spans="1:12">
      <c r="A202" s="7">
        <v>200</v>
      </c>
      <c r="B202" s="7">
        <v>21.625</v>
      </c>
      <c r="C202" s="7">
        <v>21.574999999999999</v>
      </c>
      <c r="D202" s="7">
        <v>18.87</v>
      </c>
      <c r="E202" s="7">
        <v>13.6</v>
      </c>
      <c r="F202" s="7">
        <v>-5.27</v>
      </c>
      <c r="G202" s="7">
        <v>16.23</v>
      </c>
      <c r="H202" s="7">
        <v>2.64</v>
      </c>
      <c r="I202" s="7">
        <v>12900</v>
      </c>
      <c r="J202">
        <f t="shared" si="20"/>
        <v>-0.73645449763282778</v>
      </c>
      <c r="K202">
        <f t="shared" si="20"/>
        <v>-2.2988505747126458</v>
      </c>
      <c r="L202" s="14"/>
    </row>
    <row r="203" spans="1:12">
      <c r="A203" s="7">
        <v>201</v>
      </c>
      <c r="B203" s="7">
        <v>21.574999999999999</v>
      </c>
      <c r="C203" s="7">
        <v>21.65</v>
      </c>
      <c r="D203" s="7">
        <v>19.28</v>
      </c>
      <c r="E203" s="7">
        <v>13.88</v>
      </c>
      <c r="F203" s="7">
        <v>-5.41</v>
      </c>
      <c r="G203" s="7">
        <v>16.579999999999998</v>
      </c>
      <c r="H203" s="7">
        <v>2.7</v>
      </c>
      <c r="I203" s="7">
        <v>14650</v>
      </c>
      <c r="J203">
        <f t="shared" si="20"/>
        <v>2.1727609962904086</v>
      </c>
      <c r="K203">
        <f t="shared" si="20"/>
        <v>2.0588235294117729</v>
      </c>
      <c r="L203" s="14"/>
    </row>
    <row r="204" spans="1:12">
      <c r="A204" s="7">
        <v>202</v>
      </c>
      <c r="B204" s="7">
        <v>21.65</v>
      </c>
      <c r="C204" s="7">
        <v>21.55</v>
      </c>
      <c r="D204" s="7">
        <v>18.73</v>
      </c>
      <c r="E204" s="7">
        <v>13.51</v>
      </c>
      <c r="F204" s="7">
        <v>-5.23</v>
      </c>
      <c r="G204" s="7">
        <v>16.12</v>
      </c>
      <c r="H204" s="7">
        <v>2.61</v>
      </c>
      <c r="I204" s="7">
        <v>12378</v>
      </c>
      <c r="J204">
        <f t="shared" si="20"/>
        <v>-2.8526970954356878</v>
      </c>
      <c r="K204">
        <f t="shared" si="20"/>
        <v>-2.6657060518732059</v>
      </c>
      <c r="L204" s="14"/>
    </row>
    <row r="205" spans="1:12">
      <c r="A205" s="7">
        <v>203</v>
      </c>
      <c r="B205" s="7">
        <v>21.55</v>
      </c>
      <c r="C205" s="7">
        <v>21.574999999999999</v>
      </c>
      <c r="D205" s="7">
        <v>18.87</v>
      </c>
      <c r="E205" s="7">
        <v>13.6</v>
      </c>
      <c r="F205" s="7">
        <v>-5.27</v>
      </c>
      <c r="G205" s="7">
        <v>16.239999999999998</v>
      </c>
      <c r="H205" s="7">
        <v>2.64</v>
      </c>
      <c r="I205" s="7">
        <v>500</v>
      </c>
      <c r="J205">
        <f t="shared" si="20"/>
        <v>0.7474639615589993</v>
      </c>
      <c r="K205">
        <f t="shared" si="20"/>
        <v>0.66617320503330768</v>
      </c>
      <c r="L205" s="14"/>
    </row>
    <row r="206" spans="1:12">
      <c r="A206" s="7">
        <v>204</v>
      </c>
      <c r="B206" s="7">
        <v>21.574999999999999</v>
      </c>
      <c r="C206" s="7">
        <v>21.55</v>
      </c>
      <c r="D206" s="7">
        <v>18.73</v>
      </c>
      <c r="E206" s="7">
        <v>13.51</v>
      </c>
      <c r="F206" s="7">
        <v>-5.23</v>
      </c>
      <c r="G206" s="7">
        <v>16.12</v>
      </c>
      <c r="H206" s="7">
        <v>2.61</v>
      </c>
      <c r="I206" s="7">
        <v>5831</v>
      </c>
      <c r="J206">
        <f t="shared" si="20"/>
        <v>-0.7419183889772154</v>
      </c>
      <c r="K206">
        <f t="shared" si="20"/>
        <v>-0.66176470588235192</v>
      </c>
      <c r="L206" s="14"/>
    </row>
    <row r="207" spans="1:12">
      <c r="A207" s="7">
        <v>205</v>
      </c>
      <c r="B207" s="7">
        <v>21.5</v>
      </c>
      <c r="C207" s="7">
        <v>21.45</v>
      </c>
      <c r="D207" s="7">
        <v>18.18</v>
      </c>
      <c r="E207" s="7">
        <v>13.59</v>
      </c>
      <c r="F207" s="7">
        <v>-4.59</v>
      </c>
      <c r="G207" s="7">
        <v>15.89</v>
      </c>
      <c r="H207" s="7">
        <v>2.2999999999999998</v>
      </c>
      <c r="I207" s="7">
        <v>600</v>
      </c>
      <c r="J207">
        <f t="shared" si="20"/>
        <v>-2.9364655632674892</v>
      </c>
      <c r="K207">
        <f t="shared" si="20"/>
        <v>0.59215396002960818</v>
      </c>
      <c r="L207" s="14"/>
    </row>
    <row r="208" spans="1:12">
      <c r="A208" s="7">
        <v>206</v>
      </c>
      <c r="B208" s="7">
        <v>21.476500000000001</v>
      </c>
      <c r="C208" s="7">
        <v>21.5</v>
      </c>
      <c r="D208" s="7">
        <v>18.46</v>
      </c>
      <c r="E208" s="7">
        <v>13.53</v>
      </c>
      <c r="F208" s="7">
        <v>-4.92</v>
      </c>
      <c r="G208" s="7">
        <v>16</v>
      </c>
      <c r="H208" s="7">
        <v>2.46</v>
      </c>
      <c r="I208" s="7">
        <v>8129</v>
      </c>
      <c r="J208">
        <f t="shared" si="20"/>
        <v>1.5401540154015463</v>
      </c>
      <c r="K208">
        <f t="shared" si="20"/>
        <v>-0.44150110375276302</v>
      </c>
      <c r="L208" s="14"/>
    </row>
    <row r="209" spans="1:12">
      <c r="A209" s="7">
        <v>207</v>
      </c>
      <c r="B209" s="7">
        <v>21.475000000000001</v>
      </c>
      <c r="C209" s="7">
        <v>21.4</v>
      </c>
      <c r="D209" s="7">
        <v>17.91</v>
      </c>
      <c r="E209" s="7">
        <v>13.39</v>
      </c>
      <c r="F209" s="7">
        <v>-4.5199999999999996</v>
      </c>
      <c r="G209" s="7">
        <v>15.65</v>
      </c>
      <c r="H209" s="7">
        <v>2.2599999999999998</v>
      </c>
      <c r="I209" s="7">
        <v>18206</v>
      </c>
      <c r="J209">
        <f t="shared" si="20"/>
        <v>-2.9794149512459409</v>
      </c>
      <c r="K209">
        <f t="shared" si="20"/>
        <v>-1.0347376201034648</v>
      </c>
      <c r="L209" s="14"/>
    </row>
    <row r="210" spans="1:12">
      <c r="A210" s="7">
        <v>208</v>
      </c>
      <c r="B210" s="7">
        <v>21.35</v>
      </c>
      <c r="C210" s="7">
        <v>21.35</v>
      </c>
      <c r="D210" s="7">
        <v>17.63</v>
      </c>
      <c r="E210" s="7">
        <v>13.66</v>
      </c>
      <c r="F210" s="7">
        <v>-3.97</v>
      </c>
      <c r="G210" s="7">
        <v>15.65</v>
      </c>
      <c r="H210" s="7">
        <v>1.98</v>
      </c>
      <c r="I210" s="7">
        <v>7257</v>
      </c>
      <c r="J210">
        <f t="shared" si="20"/>
        <v>-1.5633724176437807</v>
      </c>
      <c r="K210">
        <f t="shared" si="20"/>
        <v>2.0164301717699744</v>
      </c>
      <c r="L210" s="14"/>
    </row>
    <row r="211" spans="1:12">
      <c r="A211" s="7">
        <v>209</v>
      </c>
      <c r="B211" s="7">
        <v>21.35</v>
      </c>
      <c r="C211" s="7">
        <v>21.25</v>
      </c>
      <c r="D211" s="7">
        <v>17.079999999999998</v>
      </c>
      <c r="E211" s="7">
        <v>13.28</v>
      </c>
      <c r="F211" s="7">
        <v>-3.8</v>
      </c>
      <c r="G211" s="7">
        <v>15.18</v>
      </c>
      <c r="H211" s="7">
        <v>1.9</v>
      </c>
      <c r="I211" s="7">
        <v>12186</v>
      </c>
      <c r="J211">
        <f t="shared" si="20"/>
        <v>-3.119682359614298</v>
      </c>
      <c r="K211">
        <f t="shared" si="20"/>
        <v>-2.7818448023426119</v>
      </c>
      <c r="L211" s="14"/>
    </row>
    <row r="212" spans="1:12">
      <c r="A212" s="7">
        <v>210</v>
      </c>
      <c r="B212" s="7">
        <v>21.25</v>
      </c>
      <c r="C212" s="7">
        <v>21.254999999999999</v>
      </c>
      <c r="D212" s="7">
        <v>17.11</v>
      </c>
      <c r="E212" s="7">
        <v>13.3</v>
      </c>
      <c r="F212" s="7">
        <v>-3.81</v>
      </c>
      <c r="G212" s="7">
        <v>15.2</v>
      </c>
      <c r="H212" s="7">
        <v>1.91</v>
      </c>
      <c r="I212" s="7">
        <v>1800</v>
      </c>
      <c r="J212">
        <f t="shared" ref="J212:K217" si="21">(D212-D211)/D211*100</f>
        <v>0.17564402810305119</v>
      </c>
      <c r="K212">
        <f t="shared" si="21"/>
        <v>0.15060240963856439</v>
      </c>
      <c r="L212" s="14"/>
    </row>
    <row r="213" spans="1:12">
      <c r="A213" s="7">
        <v>211</v>
      </c>
      <c r="B213" s="7">
        <v>21.3</v>
      </c>
      <c r="C213" s="7">
        <v>21.4</v>
      </c>
      <c r="D213" s="7">
        <v>17.91</v>
      </c>
      <c r="E213" s="7">
        <v>13.44</v>
      </c>
      <c r="F213" s="7">
        <v>-4.47</v>
      </c>
      <c r="G213" s="7">
        <v>15.67</v>
      </c>
      <c r="H213" s="7">
        <v>2.23</v>
      </c>
      <c r="I213" s="7">
        <v>2948</v>
      </c>
      <c r="J213">
        <f t="shared" si="21"/>
        <v>4.6756282875511435</v>
      </c>
      <c r="K213">
        <f t="shared" si="21"/>
        <v>1.0526315789473593</v>
      </c>
      <c r="L213" s="14"/>
    </row>
    <row r="214" spans="1:12">
      <c r="A214" s="7">
        <v>212</v>
      </c>
      <c r="B214" s="7">
        <v>21.4</v>
      </c>
      <c r="C214" s="7">
        <v>21.35</v>
      </c>
      <c r="D214" s="7">
        <v>17.63</v>
      </c>
      <c r="E214" s="7">
        <v>13.24</v>
      </c>
      <c r="F214" s="7">
        <v>-4.3899999999999997</v>
      </c>
      <c r="G214" s="7">
        <v>15.44</v>
      </c>
      <c r="H214" s="7">
        <v>2.19</v>
      </c>
      <c r="I214" s="7">
        <v>3467</v>
      </c>
      <c r="J214">
        <f t="shared" si="21"/>
        <v>-1.5633724176437807</v>
      </c>
      <c r="K214">
        <f t="shared" si="21"/>
        <v>-1.4880952380952328</v>
      </c>
      <c r="L214" s="14"/>
    </row>
    <row r="215" spans="1:12">
      <c r="A215" s="7">
        <v>214</v>
      </c>
      <c r="B215" s="7">
        <v>21.3</v>
      </c>
      <c r="C215" s="7">
        <v>21.3</v>
      </c>
      <c r="D215" s="7">
        <v>17.36</v>
      </c>
      <c r="E215" s="7">
        <v>13.52</v>
      </c>
      <c r="F215" s="7">
        <v>-3.84</v>
      </c>
      <c r="G215" s="7">
        <v>15.44</v>
      </c>
      <c r="H215" s="7">
        <v>1.92</v>
      </c>
      <c r="I215" s="7">
        <v>2500</v>
      </c>
      <c r="J215">
        <f t="shared" si="21"/>
        <v>-1.5314804310833783</v>
      </c>
      <c r="K215">
        <f t="shared" si="21"/>
        <v>2.1148036253776388</v>
      </c>
      <c r="L215" s="14"/>
    </row>
    <row r="216" spans="1:12">
      <c r="A216" s="7">
        <v>215</v>
      </c>
      <c r="B216" s="7">
        <v>21.3</v>
      </c>
      <c r="C216" s="7">
        <v>21.324999999999999</v>
      </c>
      <c r="D216" s="7">
        <v>17.489999999999998</v>
      </c>
      <c r="E216" s="7">
        <v>13.62</v>
      </c>
      <c r="F216" s="7">
        <v>-3.88</v>
      </c>
      <c r="G216" s="7">
        <v>15.56</v>
      </c>
      <c r="H216" s="7">
        <v>1.94</v>
      </c>
      <c r="I216" s="7">
        <v>7219</v>
      </c>
      <c r="J216">
        <f t="shared" si="21"/>
        <v>0.74884792626727548</v>
      </c>
      <c r="K216">
        <f t="shared" si="21"/>
        <v>0.73964497041419852</v>
      </c>
      <c r="L216" s="14"/>
    </row>
    <row r="217" spans="1:12">
      <c r="A217" s="7">
        <v>216</v>
      </c>
      <c r="B217" s="7">
        <v>21.35</v>
      </c>
      <c r="C217" s="7">
        <v>21.375</v>
      </c>
      <c r="D217" s="7">
        <v>17.77</v>
      </c>
      <c r="E217" s="7">
        <v>13.58</v>
      </c>
      <c r="F217" s="7">
        <v>-4.1900000000000004</v>
      </c>
      <c r="G217" s="7">
        <v>15.67</v>
      </c>
      <c r="H217" s="7">
        <v>2.1</v>
      </c>
      <c r="I217" s="7">
        <v>5225</v>
      </c>
      <c r="J217">
        <f t="shared" si="21"/>
        <v>1.6009148084619851</v>
      </c>
      <c r="K217">
        <f t="shared" si="21"/>
        <v>-0.29368575624081605</v>
      </c>
      <c r="L217" s="14"/>
    </row>
    <row r="218" spans="1:12">
      <c r="A218" s="7">
        <v>217</v>
      </c>
      <c r="B218" s="7">
        <v>21.375</v>
      </c>
      <c r="C218" s="7">
        <v>21.375</v>
      </c>
      <c r="D218" s="7">
        <v>17.77</v>
      </c>
      <c r="E218" s="7">
        <v>13.58</v>
      </c>
      <c r="F218" s="7">
        <v>-4.1900000000000004</v>
      </c>
      <c r="G218" s="7">
        <v>15.67</v>
      </c>
      <c r="H218" s="7">
        <v>2.1</v>
      </c>
      <c r="I218" s="7">
        <v>6620</v>
      </c>
      <c r="L218" s="14"/>
    </row>
    <row r="219" spans="1:12">
      <c r="A219" s="7">
        <v>218</v>
      </c>
      <c r="B219" s="7">
        <v>21.35</v>
      </c>
      <c r="C219" s="7">
        <v>21.3</v>
      </c>
      <c r="D219" s="7">
        <v>17.36</v>
      </c>
      <c r="E219" s="7">
        <v>13.52</v>
      </c>
      <c r="F219" s="7">
        <v>-3.83</v>
      </c>
      <c r="G219" s="7">
        <v>15.44</v>
      </c>
      <c r="H219" s="7">
        <v>1.92</v>
      </c>
      <c r="I219" s="7">
        <v>4761</v>
      </c>
      <c r="L219" s="14"/>
    </row>
    <row r="220" spans="1:12">
      <c r="A220" s="7">
        <v>219</v>
      </c>
      <c r="B220" s="7">
        <v>21.3</v>
      </c>
      <c r="C220" s="7">
        <v>21.35</v>
      </c>
      <c r="D220" s="7">
        <v>17.63</v>
      </c>
      <c r="E220" s="7">
        <v>13.71</v>
      </c>
      <c r="F220" s="7">
        <v>-3.92</v>
      </c>
      <c r="G220" s="7">
        <v>15.67</v>
      </c>
      <c r="H220" s="7">
        <v>1.96</v>
      </c>
      <c r="I220" s="7">
        <v>5266</v>
      </c>
      <c r="L220" s="14"/>
    </row>
    <row r="221" spans="1:12">
      <c r="A221" s="7">
        <v>220</v>
      </c>
      <c r="B221" s="7">
        <v>21.35</v>
      </c>
      <c r="C221" s="7">
        <v>21.35</v>
      </c>
      <c r="D221" s="7">
        <v>17.63</v>
      </c>
      <c r="E221" s="7">
        <v>13.71</v>
      </c>
      <c r="F221" s="7">
        <v>-3.92</v>
      </c>
      <c r="G221" s="7">
        <v>15.67</v>
      </c>
      <c r="H221" s="7">
        <v>1.96</v>
      </c>
      <c r="I221" s="7">
        <v>5028</v>
      </c>
      <c r="L221" s="14"/>
    </row>
    <row r="222" spans="1:12">
      <c r="A222" s="7">
        <v>221</v>
      </c>
      <c r="B222" s="7">
        <v>21.35</v>
      </c>
      <c r="C222" s="7">
        <v>21.393799999999999</v>
      </c>
      <c r="D222" s="7">
        <v>17.87</v>
      </c>
      <c r="E222" s="7">
        <v>13.88</v>
      </c>
      <c r="F222" s="7">
        <v>-3.99</v>
      </c>
      <c r="G222" s="7">
        <v>15.88</v>
      </c>
      <c r="H222" s="7">
        <v>1.99</v>
      </c>
      <c r="I222" s="7">
        <v>3020</v>
      </c>
      <c r="L222" s="14"/>
    </row>
    <row r="223" spans="1:12">
      <c r="A223" s="7">
        <v>222</v>
      </c>
      <c r="B223" s="7">
        <v>21.375</v>
      </c>
      <c r="C223" s="7">
        <v>21.375</v>
      </c>
      <c r="D223" s="7">
        <v>17.77</v>
      </c>
      <c r="E223" s="7">
        <v>13.99</v>
      </c>
      <c r="F223" s="7">
        <v>-3.78</v>
      </c>
      <c r="G223" s="7">
        <v>15.88</v>
      </c>
      <c r="H223" s="7">
        <v>1.89</v>
      </c>
      <c r="I223" s="7">
        <v>3300</v>
      </c>
      <c r="L223" s="14"/>
    </row>
    <row r="224" spans="1:12">
      <c r="A224" s="7">
        <v>224</v>
      </c>
      <c r="B224" s="7">
        <v>21.375</v>
      </c>
      <c r="C224" s="7">
        <v>21.375</v>
      </c>
      <c r="D224" s="7">
        <v>17.77</v>
      </c>
      <c r="E224" s="7">
        <v>13.99</v>
      </c>
      <c r="F224" s="7">
        <v>-3.78</v>
      </c>
      <c r="G224" s="7">
        <v>15.88</v>
      </c>
      <c r="H224" s="7">
        <v>1.89</v>
      </c>
      <c r="I224" s="7">
        <v>400</v>
      </c>
      <c r="L224" s="14"/>
    </row>
    <row r="225" spans="1:12">
      <c r="A225" s="7">
        <v>225</v>
      </c>
      <c r="B225" s="7">
        <v>21.4</v>
      </c>
      <c r="C225" s="7">
        <v>21.375</v>
      </c>
      <c r="D225" s="7">
        <v>17.77</v>
      </c>
      <c r="E225" s="7">
        <v>13.75</v>
      </c>
      <c r="F225" s="7">
        <v>-4.01</v>
      </c>
      <c r="G225" s="7">
        <v>15.76</v>
      </c>
      <c r="H225" s="7">
        <v>2.0099999999999998</v>
      </c>
      <c r="I225" s="7">
        <v>8850</v>
      </c>
      <c r="L225" s="14"/>
    </row>
    <row r="226" spans="1:12">
      <c r="A226" s="7">
        <v>226</v>
      </c>
      <c r="B226" s="7">
        <v>21.375</v>
      </c>
      <c r="C226" s="7">
        <v>21.380800000000001</v>
      </c>
      <c r="D226" s="7">
        <v>17.8</v>
      </c>
      <c r="E226" s="7">
        <v>13.78</v>
      </c>
      <c r="F226" s="7">
        <v>-4.0199999999999996</v>
      </c>
      <c r="G226" s="7">
        <v>15.79</v>
      </c>
      <c r="H226" s="7">
        <v>2.0099999999999998</v>
      </c>
      <c r="I226" s="7">
        <v>7100</v>
      </c>
      <c r="L226" s="14"/>
    </row>
    <row r="227" spans="1:12">
      <c r="A227" s="7">
        <v>227</v>
      </c>
      <c r="B227" s="7">
        <v>21.4</v>
      </c>
      <c r="C227" s="7">
        <v>21.4</v>
      </c>
      <c r="D227" s="7">
        <v>17.91</v>
      </c>
      <c r="E227" s="7">
        <v>13.67</v>
      </c>
      <c r="F227" s="7">
        <v>-4.24</v>
      </c>
      <c r="G227" s="7">
        <v>15.79</v>
      </c>
      <c r="H227" s="7">
        <v>2.12</v>
      </c>
      <c r="I227" s="7">
        <v>7538</v>
      </c>
      <c r="L227" s="14"/>
    </row>
    <row r="228" spans="1:12">
      <c r="A228" s="7">
        <v>228</v>
      </c>
      <c r="B228" s="7">
        <v>21.45</v>
      </c>
      <c r="C228" s="7">
        <v>21.45</v>
      </c>
      <c r="D228" s="7">
        <v>18.18</v>
      </c>
      <c r="E228" s="7">
        <v>13.39</v>
      </c>
      <c r="F228" s="7">
        <v>-4.79</v>
      </c>
      <c r="G228" s="7">
        <v>15.79</v>
      </c>
      <c r="H228" s="7">
        <v>2.39</v>
      </c>
      <c r="I228" s="7">
        <v>5686</v>
      </c>
      <c r="L228" s="14"/>
    </row>
    <row r="229" spans="1:12">
      <c r="A229" s="7">
        <v>229</v>
      </c>
      <c r="B229" s="7">
        <v>21.5</v>
      </c>
      <c r="C229" s="7">
        <v>21.4</v>
      </c>
      <c r="D229" s="7">
        <v>17.91</v>
      </c>
      <c r="E229" s="7">
        <v>12.74</v>
      </c>
      <c r="F229" s="7">
        <v>-5.17</v>
      </c>
      <c r="G229" s="7">
        <v>15.32</v>
      </c>
      <c r="H229" s="7">
        <v>2.58</v>
      </c>
      <c r="I229" s="7">
        <v>4600</v>
      </c>
      <c r="L229" s="14"/>
    </row>
    <row r="230" spans="1:12">
      <c r="A230" s="7">
        <v>230</v>
      </c>
      <c r="B230" s="7">
        <v>21.45</v>
      </c>
      <c r="C230" s="7">
        <v>21.4</v>
      </c>
      <c r="D230" s="7">
        <v>17.91</v>
      </c>
      <c r="E230" s="7">
        <v>12.27</v>
      </c>
      <c r="F230" s="7">
        <v>-5.63</v>
      </c>
      <c r="G230" s="7">
        <v>15.09</v>
      </c>
      <c r="H230" s="7">
        <v>2.82</v>
      </c>
      <c r="I230" s="7">
        <v>5960</v>
      </c>
      <c r="L230" s="14"/>
    </row>
    <row r="231" spans="1:12">
      <c r="A231" s="7">
        <v>231</v>
      </c>
      <c r="B231" s="7">
        <v>21.463899999999999</v>
      </c>
      <c r="C231" s="7">
        <v>21.45</v>
      </c>
      <c r="D231" s="7">
        <v>18.18</v>
      </c>
      <c r="E231" s="7">
        <v>11.87</v>
      </c>
      <c r="F231" s="7">
        <v>-6.31</v>
      </c>
      <c r="G231" s="7">
        <v>15.03</v>
      </c>
      <c r="H231" s="7">
        <v>3.16</v>
      </c>
      <c r="I231" s="7">
        <v>2320</v>
      </c>
      <c r="L231" s="14"/>
    </row>
    <row r="232" spans="1:12">
      <c r="A232" s="7">
        <v>232</v>
      </c>
      <c r="B232" s="7">
        <v>21.425000000000001</v>
      </c>
      <c r="C232" s="7">
        <v>21.425000000000001</v>
      </c>
      <c r="D232" s="7">
        <v>18.04</v>
      </c>
      <c r="E232" s="7">
        <v>12.01</v>
      </c>
      <c r="F232" s="7">
        <v>-6.04</v>
      </c>
      <c r="G232" s="7">
        <v>15.03</v>
      </c>
      <c r="H232" s="7">
        <v>3.02</v>
      </c>
      <c r="I232" s="7">
        <v>1000</v>
      </c>
      <c r="L232" s="14"/>
    </row>
    <row r="233" spans="1:12">
      <c r="A233" s="7">
        <v>233</v>
      </c>
      <c r="B233" s="7">
        <v>21.414999999999999</v>
      </c>
      <c r="C233" s="7">
        <v>21.425000000000001</v>
      </c>
      <c r="D233" s="7">
        <v>18.04</v>
      </c>
      <c r="E233" s="7">
        <v>12.1</v>
      </c>
      <c r="F233" s="7">
        <v>-5.94</v>
      </c>
      <c r="G233" s="7">
        <v>15.07</v>
      </c>
      <c r="H233" s="7">
        <v>2.97</v>
      </c>
      <c r="I233" s="7">
        <v>600</v>
      </c>
      <c r="L233" s="14"/>
    </row>
    <row r="234" spans="1:12">
      <c r="A234" s="7">
        <v>234</v>
      </c>
      <c r="B234" s="7">
        <v>21.45</v>
      </c>
      <c r="C234" s="7">
        <v>21.45</v>
      </c>
      <c r="D234" s="7">
        <v>18.18</v>
      </c>
      <c r="E234" s="7">
        <v>11.96</v>
      </c>
      <c r="F234" s="7">
        <v>-6.22</v>
      </c>
      <c r="G234" s="7">
        <v>15.07</v>
      </c>
      <c r="H234" s="7">
        <v>3.11</v>
      </c>
      <c r="I234" s="7">
        <v>14332</v>
      </c>
      <c r="L234" s="14"/>
    </row>
    <row r="235" spans="1:12">
      <c r="A235" s="7">
        <v>235</v>
      </c>
      <c r="B235" s="7">
        <v>21.425000000000001</v>
      </c>
      <c r="C235" s="7">
        <v>21.45</v>
      </c>
      <c r="D235" s="7">
        <v>18.18</v>
      </c>
      <c r="E235" s="7">
        <v>12.2</v>
      </c>
      <c r="F235" s="7">
        <v>-5.99</v>
      </c>
      <c r="G235" s="7">
        <v>15.19</v>
      </c>
      <c r="H235" s="7">
        <v>2.99</v>
      </c>
      <c r="I235" s="7">
        <v>400</v>
      </c>
      <c r="L235" s="14"/>
    </row>
    <row r="236" spans="1:12">
      <c r="A236" s="7">
        <v>236</v>
      </c>
      <c r="B236" s="7">
        <v>21.45</v>
      </c>
      <c r="C236" s="7">
        <v>21.45</v>
      </c>
      <c r="D236" s="7">
        <v>18.18</v>
      </c>
      <c r="E236" s="7">
        <v>12.2</v>
      </c>
      <c r="F236" s="7">
        <v>-5.99</v>
      </c>
      <c r="G236" s="7">
        <v>15.19</v>
      </c>
      <c r="H236" s="7">
        <v>2.99</v>
      </c>
      <c r="I236" s="7">
        <v>4165</v>
      </c>
      <c r="L236" s="14"/>
    </row>
    <row r="237" spans="1:12">
      <c r="A237" s="7">
        <v>237</v>
      </c>
      <c r="B237" s="7">
        <v>21.425000000000001</v>
      </c>
      <c r="C237" s="7">
        <v>21.4</v>
      </c>
      <c r="D237" s="7">
        <v>17.91</v>
      </c>
      <c r="E237" s="7">
        <v>12.24</v>
      </c>
      <c r="F237" s="7">
        <v>-5.67</v>
      </c>
      <c r="G237" s="7">
        <v>15.07</v>
      </c>
      <c r="H237" s="7">
        <v>2.83</v>
      </c>
      <c r="I237" s="7">
        <v>1600</v>
      </c>
      <c r="L237" s="14"/>
    </row>
    <row r="238" spans="1:12">
      <c r="A238" s="7">
        <v>238</v>
      </c>
      <c r="B238" s="7">
        <v>21.4</v>
      </c>
      <c r="C238" s="7">
        <v>21.355</v>
      </c>
      <c r="D238" s="7">
        <v>17.66</v>
      </c>
      <c r="E238" s="7">
        <v>12.07</v>
      </c>
      <c r="F238" s="7">
        <v>-5.59</v>
      </c>
      <c r="G238" s="7">
        <v>14.86</v>
      </c>
      <c r="H238" s="7">
        <v>2.8</v>
      </c>
      <c r="I238" s="7">
        <v>1500</v>
      </c>
      <c r="L238" s="14"/>
    </row>
    <row r="239" spans="1:12">
      <c r="A239" s="7">
        <v>239</v>
      </c>
      <c r="B239" s="7">
        <v>21.35</v>
      </c>
      <c r="C239" s="7">
        <v>21.324999999999999</v>
      </c>
      <c r="D239" s="7">
        <v>17.489999999999998</v>
      </c>
      <c r="E239" s="7">
        <v>12</v>
      </c>
      <c r="F239" s="7">
        <v>-5.5</v>
      </c>
      <c r="G239" s="7">
        <v>14.74</v>
      </c>
      <c r="H239" s="7">
        <v>2.75</v>
      </c>
      <c r="I239" s="7">
        <v>6810</v>
      </c>
      <c r="L239" s="14"/>
    </row>
    <row r="240" spans="1:12">
      <c r="A240" s="7">
        <v>240</v>
      </c>
      <c r="B240" s="7">
        <v>21.324999999999999</v>
      </c>
      <c r="C240" s="7">
        <v>21.3</v>
      </c>
      <c r="D240" s="7">
        <v>17.36</v>
      </c>
      <c r="E240" s="7">
        <v>11.9</v>
      </c>
      <c r="F240" s="7">
        <v>-5.46</v>
      </c>
      <c r="G240" s="7">
        <v>14.63</v>
      </c>
      <c r="H240" s="7">
        <v>2.73</v>
      </c>
      <c r="I240" s="7">
        <v>400</v>
      </c>
      <c r="L240" s="14"/>
    </row>
    <row r="241" spans="1:12">
      <c r="A241" s="7">
        <v>241</v>
      </c>
      <c r="B241" s="7">
        <v>21.324999999999999</v>
      </c>
      <c r="C241" s="7">
        <v>21.3</v>
      </c>
      <c r="D241" s="7">
        <v>17.36</v>
      </c>
      <c r="E241" s="7">
        <v>11.67</v>
      </c>
      <c r="F241" s="7">
        <v>-5.69</v>
      </c>
      <c r="G241" s="7">
        <v>14.51</v>
      </c>
      <c r="H241" s="7">
        <v>2.85</v>
      </c>
      <c r="I241" s="7">
        <v>500</v>
      </c>
      <c r="L241" s="14"/>
    </row>
    <row r="242" spans="1:12">
      <c r="A242" s="7">
        <v>242</v>
      </c>
      <c r="B242" s="7">
        <v>21.35</v>
      </c>
      <c r="C242" s="7">
        <v>21.324999999999999</v>
      </c>
      <c r="D242" s="7">
        <v>17.489999999999998</v>
      </c>
      <c r="E242" s="7">
        <v>11.29</v>
      </c>
      <c r="F242" s="7">
        <v>-6.2</v>
      </c>
      <c r="G242" s="7">
        <v>14.39</v>
      </c>
      <c r="H242" s="7">
        <v>3.1</v>
      </c>
      <c r="I242" s="7">
        <v>10332</v>
      </c>
      <c r="L242" s="14"/>
    </row>
    <row r="243" spans="1:12">
      <c r="A243" s="7">
        <v>243</v>
      </c>
      <c r="B243" s="7">
        <v>21.35</v>
      </c>
      <c r="C243" s="7">
        <v>21.35</v>
      </c>
      <c r="D243" s="7">
        <v>17.63</v>
      </c>
      <c r="E243" s="7">
        <v>11.16</v>
      </c>
      <c r="F243" s="7">
        <v>-6.48</v>
      </c>
      <c r="G243" s="7">
        <v>14.39</v>
      </c>
      <c r="H243" s="7">
        <v>3.24</v>
      </c>
      <c r="I243" s="7">
        <v>3709</v>
      </c>
      <c r="L243" s="14"/>
    </row>
    <row r="244" spans="1:12">
      <c r="A244" s="7">
        <v>244</v>
      </c>
      <c r="B244" s="7">
        <v>21.4</v>
      </c>
      <c r="C244" s="7">
        <v>21.4</v>
      </c>
      <c r="D244" s="7">
        <v>17.91</v>
      </c>
      <c r="E244" s="7">
        <v>10.88</v>
      </c>
      <c r="F244" s="7">
        <v>-7.03</v>
      </c>
      <c r="G244" s="7">
        <v>14.39</v>
      </c>
      <c r="H244" s="7">
        <v>3.51</v>
      </c>
      <c r="I244" s="7">
        <v>100</v>
      </c>
      <c r="L244" s="14"/>
    </row>
    <row r="245" spans="1:12">
      <c r="A245" s="7">
        <v>245</v>
      </c>
      <c r="B245" s="7">
        <v>21.375</v>
      </c>
      <c r="C245" s="7">
        <v>21.425000000000001</v>
      </c>
      <c r="D245" s="7">
        <v>18.04</v>
      </c>
      <c r="E245" s="7">
        <v>11.21</v>
      </c>
      <c r="F245" s="7">
        <v>-6.83</v>
      </c>
      <c r="G245" s="7">
        <v>14.63</v>
      </c>
      <c r="H245" s="7">
        <v>3.42</v>
      </c>
      <c r="I245" s="7">
        <v>3020</v>
      </c>
      <c r="L245" s="14"/>
    </row>
    <row r="246" spans="1:12">
      <c r="A246" s="7">
        <v>246</v>
      </c>
      <c r="B246" s="7">
        <v>21.425000000000001</v>
      </c>
      <c r="C246" s="7">
        <v>21.45</v>
      </c>
      <c r="D246" s="7">
        <v>18.18</v>
      </c>
      <c r="E246" s="7">
        <v>11.31</v>
      </c>
      <c r="F246" s="7">
        <v>-6.88</v>
      </c>
      <c r="G246" s="7">
        <v>14.74</v>
      </c>
      <c r="H246" s="7">
        <v>3.44</v>
      </c>
      <c r="I246" s="7">
        <v>1200</v>
      </c>
      <c r="L246" s="14"/>
    </row>
    <row r="247" spans="1:12">
      <c r="A247" s="7">
        <v>247</v>
      </c>
      <c r="B247" s="7">
        <v>21.425000000000001</v>
      </c>
      <c r="C247" s="7">
        <v>21.4</v>
      </c>
      <c r="D247" s="7">
        <v>17.91</v>
      </c>
      <c r="E247" s="7">
        <v>11.35</v>
      </c>
      <c r="F247" s="7">
        <v>-6.56</v>
      </c>
      <c r="G247" s="7">
        <v>14.63</v>
      </c>
      <c r="H247" s="7">
        <v>3.28</v>
      </c>
      <c r="I247" s="7">
        <v>200</v>
      </c>
      <c r="L247" s="14"/>
    </row>
    <row r="248" spans="1:12">
      <c r="A248" s="7">
        <v>248</v>
      </c>
      <c r="B248" s="7">
        <v>21.45</v>
      </c>
      <c r="C248" s="7">
        <v>21.45</v>
      </c>
      <c r="D248" s="7">
        <v>18.18</v>
      </c>
      <c r="E248" s="7">
        <v>11.07</v>
      </c>
      <c r="F248" s="7">
        <v>-7.11</v>
      </c>
      <c r="G248" s="7">
        <v>14.63</v>
      </c>
      <c r="H248" s="7">
        <v>3.55</v>
      </c>
      <c r="I248" s="7">
        <v>100</v>
      </c>
      <c r="L248" s="14"/>
    </row>
    <row r="249" spans="1:12">
      <c r="A249" s="7">
        <v>249</v>
      </c>
      <c r="B249" s="7">
        <v>21.425000000000001</v>
      </c>
      <c r="C249" s="7">
        <v>21.45</v>
      </c>
      <c r="D249" s="7">
        <v>18.18</v>
      </c>
      <c r="E249" s="7">
        <v>11.31</v>
      </c>
      <c r="F249" s="7">
        <v>-6.88</v>
      </c>
      <c r="G249" s="7">
        <v>14.74</v>
      </c>
      <c r="H249" s="7">
        <v>3.44</v>
      </c>
      <c r="I249" s="7">
        <v>1000</v>
      </c>
      <c r="L249" s="14"/>
    </row>
    <row r="250" spans="1:12">
      <c r="A250" s="7">
        <v>250</v>
      </c>
      <c r="B250" s="7">
        <v>21.425000000000001</v>
      </c>
      <c r="C250" s="7">
        <v>21.425000000000001</v>
      </c>
      <c r="D250" s="7">
        <v>18.04</v>
      </c>
      <c r="E250" s="7">
        <v>11.44</v>
      </c>
      <c r="F250" s="7">
        <v>-6.6</v>
      </c>
      <c r="G250" s="7">
        <v>14.74</v>
      </c>
      <c r="H250" s="7">
        <v>3.3</v>
      </c>
      <c r="I250" s="7">
        <v>300</v>
      </c>
      <c r="L250" s="14"/>
    </row>
    <row r="251" spans="1:12">
      <c r="A251" s="7">
        <v>251</v>
      </c>
      <c r="B251" s="7">
        <v>21.425000000000001</v>
      </c>
      <c r="C251" s="7">
        <v>21.425000000000001</v>
      </c>
      <c r="D251" s="7">
        <v>18.04</v>
      </c>
      <c r="E251" s="7">
        <v>11.44</v>
      </c>
      <c r="F251" s="7">
        <v>-6.6</v>
      </c>
      <c r="G251" s="7">
        <v>14.74</v>
      </c>
      <c r="H251" s="7">
        <v>3.3</v>
      </c>
      <c r="I251" s="7">
        <v>3804</v>
      </c>
      <c r="L251" s="14"/>
    </row>
    <row r="252" spans="1:12">
      <c r="A252" s="7">
        <v>252</v>
      </c>
      <c r="B252" s="7">
        <v>21.425000000000001</v>
      </c>
      <c r="C252" s="7">
        <v>21.375</v>
      </c>
      <c r="D252" s="7">
        <v>17.77</v>
      </c>
      <c r="E252" s="7">
        <v>11.25</v>
      </c>
      <c r="F252" s="7">
        <v>-6.52</v>
      </c>
      <c r="G252" s="7">
        <v>14.51</v>
      </c>
      <c r="H252" s="7">
        <v>3.26</v>
      </c>
      <c r="I252" s="7">
        <v>14732</v>
      </c>
      <c r="L252" s="14"/>
    </row>
    <row r="253" spans="1:12">
      <c r="A253" s="7">
        <v>253</v>
      </c>
      <c r="B253" s="7">
        <v>21.375</v>
      </c>
      <c r="C253" s="7">
        <v>21.35</v>
      </c>
      <c r="D253" s="7">
        <v>17.63</v>
      </c>
      <c r="E253" s="7">
        <v>11.16</v>
      </c>
      <c r="F253" s="7">
        <v>-6.47</v>
      </c>
      <c r="G253" s="7">
        <v>14.39</v>
      </c>
      <c r="H253" s="7">
        <v>3.24</v>
      </c>
      <c r="I253" s="7">
        <v>2700</v>
      </c>
      <c r="L253" s="14"/>
    </row>
    <row r="254" spans="1:12">
      <c r="A254" s="7">
        <v>254</v>
      </c>
      <c r="B254" s="7">
        <v>21.375</v>
      </c>
      <c r="C254" s="7">
        <v>21.35</v>
      </c>
      <c r="D254" s="7">
        <v>17.63</v>
      </c>
      <c r="E254" s="7">
        <v>10.92</v>
      </c>
      <c r="F254" s="7">
        <v>-6.71</v>
      </c>
      <c r="G254" s="7">
        <v>14.28</v>
      </c>
      <c r="H254" s="7">
        <v>3.35</v>
      </c>
      <c r="I254" s="7">
        <v>500</v>
      </c>
      <c r="L254" s="14"/>
    </row>
    <row r="255" spans="1:12">
      <c r="A255" s="7">
        <v>255</v>
      </c>
      <c r="B255" s="7">
        <v>21.4</v>
      </c>
      <c r="C255" s="7">
        <v>21.375</v>
      </c>
      <c r="D255" s="7">
        <v>17.77</v>
      </c>
      <c r="E255" s="7">
        <v>10.55</v>
      </c>
      <c r="F255" s="7">
        <v>-7.22</v>
      </c>
      <c r="G255" s="7">
        <v>14.16</v>
      </c>
      <c r="H255" s="7">
        <v>3.61</v>
      </c>
      <c r="I255" s="7">
        <v>762</v>
      </c>
      <c r="L255" s="14"/>
    </row>
    <row r="256" spans="1:12">
      <c r="A256" s="7">
        <v>256</v>
      </c>
      <c r="B256" s="7">
        <v>21.375</v>
      </c>
      <c r="C256" s="7">
        <v>21.425000000000001</v>
      </c>
      <c r="D256" s="7">
        <v>18.04</v>
      </c>
      <c r="E256" s="7">
        <v>10.74</v>
      </c>
      <c r="F256" s="7">
        <v>-7.3</v>
      </c>
      <c r="G256" s="7">
        <v>14.39</v>
      </c>
      <c r="H256" s="7">
        <v>3.65</v>
      </c>
      <c r="I256" s="7">
        <v>8869</v>
      </c>
      <c r="L256" s="14"/>
    </row>
    <row r="257" spans="1:12">
      <c r="A257" s="7">
        <v>257</v>
      </c>
      <c r="B257" s="7">
        <v>21.45</v>
      </c>
      <c r="C257" s="7">
        <v>21.45</v>
      </c>
      <c r="D257" s="7">
        <v>18.18</v>
      </c>
      <c r="E257" s="7">
        <v>10.61</v>
      </c>
      <c r="F257" s="7">
        <v>-7.58</v>
      </c>
      <c r="G257" s="7">
        <v>14.39</v>
      </c>
      <c r="H257" s="7">
        <v>3.79</v>
      </c>
      <c r="I257" s="7">
        <v>2500</v>
      </c>
      <c r="L257" s="14"/>
    </row>
    <row r="258" spans="1:12">
      <c r="A258" s="7">
        <v>258</v>
      </c>
      <c r="B258" s="7">
        <v>21.425000000000001</v>
      </c>
      <c r="C258" s="7">
        <v>21.425000000000001</v>
      </c>
      <c r="D258" s="7">
        <v>18.04</v>
      </c>
      <c r="E258" s="7">
        <v>10.74</v>
      </c>
      <c r="F258" s="7">
        <v>-7.3</v>
      </c>
      <c r="G258" s="7">
        <v>14.39</v>
      </c>
      <c r="H258" s="7">
        <v>3.65</v>
      </c>
      <c r="I258" s="7">
        <v>1300</v>
      </c>
      <c r="L258" s="14"/>
    </row>
    <row r="259" spans="1:12">
      <c r="A259" s="7">
        <v>259</v>
      </c>
      <c r="B259" s="7">
        <v>21.4</v>
      </c>
      <c r="C259" s="7">
        <v>21.375</v>
      </c>
      <c r="D259" s="7">
        <v>17.77</v>
      </c>
      <c r="E259" s="7">
        <v>10.78</v>
      </c>
      <c r="F259" s="7">
        <v>-6.98</v>
      </c>
      <c r="G259" s="7">
        <v>14.28</v>
      </c>
      <c r="H259" s="7">
        <v>3.49</v>
      </c>
      <c r="I259" s="7">
        <v>14415</v>
      </c>
      <c r="L259" s="14"/>
    </row>
    <row r="260" spans="1:12">
      <c r="A260" s="7">
        <v>260</v>
      </c>
      <c r="B260" s="7">
        <v>21.35</v>
      </c>
      <c r="C260" s="7">
        <v>21.375</v>
      </c>
      <c r="D260" s="7">
        <v>17.77</v>
      </c>
      <c r="E260" s="7">
        <v>11.02</v>
      </c>
      <c r="F260" s="7">
        <v>-6.75</v>
      </c>
      <c r="G260" s="7">
        <v>14.39</v>
      </c>
      <c r="H260" s="7">
        <v>3.37</v>
      </c>
      <c r="I260" s="7">
        <v>9372</v>
      </c>
      <c r="L260" s="14"/>
    </row>
    <row r="261" spans="1:12">
      <c r="A261" s="7">
        <v>261</v>
      </c>
      <c r="B261" s="7">
        <v>21.35</v>
      </c>
      <c r="C261" s="7">
        <v>21.375</v>
      </c>
      <c r="D261" s="7">
        <v>17.77</v>
      </c>
      <c r="E261" s="7">
        <v>11.25</v>
      </c>
      <c r="F261" s="7">
        <v>-6.52</v>
      </c>
      <c r="G261" s="7">
        <v>14.51</v>
      </c>
      <c r="H261" s="7">
        <v>3.26</v>
      </c>
      <c r="I261" s="7">
        <v>4200</v>
      </c>
      <c r="L261" s="14"/>
    </row>
    <row r="262" spans="1:12">
      <c r="A262" s="7">
        <v>262</v>
      </c>
      <c r="B262" s="7">
        <v>21.375</v>
      </c>
      <c r="C262" s="7">
        <v>21.375</v>
      </c>
      <c r="D262" s="7">
        <v>17.77</v>
      </c>
      <c r="E262" s="7">
        <v>11.25</v>
      </c>
      <c r="F262" s="7">
        <v>-6.52</v>
      </c>
      <c r="G262" s="7">
        <v>14.51</v>
      </c>
      <c r="H262" s="7">
        <v>3.26</v>
      </c>
      <c r="I262" s="7">
        <v>4630</v>
      </c>
      <c r="L262" s="14"/>
    </row>
    <row r="263" spans="1:12">
      <c r="A263" s="7">
        <v>263</v>
      </c>
      <c r="B263" s="7">
        <v>21.4</v>
      </c>
      <c r="C263" s="7">
        <v>21.4</v>
      </c>
      <c r="D263" s="7">
        <v>17.91</v>
      </c>
      <c r="E263" s="7">
        <v>11.12</v>
      </c>
      <c r="F263" s="7">
        <v>-6.79</v>
      </c>
      <c r="G263" s="7">
        <v>14.51</v>
      </c>
      <c r="H263" s="7">
        <v>3.4</v>
      </c>
      <c r="I263" s="7">
        <v>1000</v>
      </c>
      <c r="L263" s="14"/>
    </row>
    <row r="264" spans="1:12">
      <c r="A264" s="7">
        <v>264</v>
      </c>
      <c r="B264" s="7">
        <v>21.375</v>
      </c>
      <c r="C264" s="7">
        <v>21.375</v>
      </c>
      <c r="D264" s="7">
        <v>17.77</v>
      </c>
      <c r="E264" s="7">
        <v>11.25</v>
      </c>
      <c r="F264" s="7">
        <v>-6.52</v>
      </c>
      <c r="G264" s="7">
        <v>14.51</v>
      </c>
      <c r="H264" s="7">
        <v>3.26</v>
      </c>
      <c r="I264" s="7">
        <v>700</v>
      </c>
      <c r="L264" s="14"/>
    </row>
    <row r="265" spans="1:12">
      <c r="A265" s="7">
        <v>265</v>
      </c>
      <c r="B265" s="7">
        <v>21.4</v>
      </c>
      <c r="C265" s="7">
        <v>21.4</v>
      </c>
      <c r="D265" s="7">
        <v>17.91</v>
      </c>
      <c r="E265" s="7">
        <v>11.12</v>
      </c>
      <c r="F265" s="7">
        <v>-6.79</v>
      </c>
      <c r="G265" s="7">
        <v>14.51</v>
      </c>
      <c r="H265" s="7">
        <v>3.4</v>
      </c>
      <c r="I265" s="7">
        <v>10510</v>
      </c>
      <c r="L265" s="14"/>
    </row>
    <row r="266" spans="1:12">
      <c r="A266" s="7">
        <v>266</v>
      </c>
      <c r="B266" s="7">
        <v>21.425000000000001</v>
      </c>
      <c r="C266" s="7">
        <v>21.421500000000002</v>
      </c>
      <c r="D266" s="7">
        <v>18.02</v>
      </c>
      <c r="E266" s="7">
        <v>10.96</v>
      </c>
      <c r="F266" s="7">
        <v>-7.06</v>
      </c>
      <c r="G266" s="7">
        <v>14.49</v>
      </c>
      <c r="H266" s="7">
        <v>3.53</v>
      </c>
      <c r="I266" s="7">
        <v>52710</v>
      </c>
      <c r="L266" s="14"/>
    </row>
    <row r="267" spans="1:12">
      <c r="A267" s="7">
        <v>267</v>
      </c>
      <c r="B267" s="7">
        <v>21.425000000000001</v>
      </c>
      <c r="C267" s="7">
        <v>21.45</v>
      </c>
      <c r="D267" s="7">
        <v>18.18</v>
      </c>
      <c r="E267" s="7">
        <v>11.04</v>
      </c>
      <c r="F267" s="7">
        <v>-7.14</v>
      </c>
      <c r="G267" s="7">
        <v>14.61</v>
      </c>
      <c r="H267" s="7">
        <v>3.57</v>
      </c>
      <c r="I267" s="7">
        <v>25287</v>
      </c>
      <c r="L267" s="14"/>
    </row>
    <row r="268" spans="1:12">
      <c r="A268" s="7">
        <v>268</v>
      </c>
      <c r="B268" s="7">
        <v>21.45</v>
      </c>
      <c r="C268" s="7">
        <v>21.504999999999999</v>
      </c>
      <c r="D268" s="7">
        <v>18.48</v>
      </c>
      <c r="E268" s="7">
        <v>11.25</v>
      </c>
      <c r="F268" s="7">
        <v>-7.23</v>
      </c>
      <c r="G268" s="7">
        <v>14.87</v>
      </c>
      <c r="H268" s="7">
        <v>3.62</v>
      </c>
      <c r="I268" s="7">
        <v>18587</v>
      </c>
      <c r="L268" s="14"/>
    </row>
    <row r="269" spans="1:12">
      <c r="A269" s="7">
        <v>269</v>
      </c>
      <c r="B269" s="7">
        <v>21.5</v>
      </c>
      <c r="C269" s="7">
        <v>21.5</v>
      </c>
      <c r="D269" s="7">
        <v>18.46</v>
      </c>
      <c r="E269" s="7">
        <v>11.28</v>
      </c>
      <c r="F269" s="7">
        <v>-7.18</v>
      </c>
      <c r="G269" s="7">
        <v>14.87</v>
      </c>
      <c r="H269" s="7">
        <v>3.59</v>
      </c>
      <c r="I269" s="7">
        <v>6555</v>
      </c>
      <c r="L269" s="14"/>
    </row>
    <row r="270" spans="1:12">
      <c r="A270" s="7">
        <v>270</v>
      </c>
      <c r="B270" s="7">
        <v>21.475000000000001</v>
      </c>
      <c r="C270" s="7">
        <v>21.524999999999999</v>
      </c>
      <c r="D270" s="7">
        <v>18.600000000000001</v>
      </c>
      <c r="E270" s="7">
        <v>11.61</v>
      </c>
      <c r="F270" s="7">
        <v>-6.99</v>
      </c>
      <c r="G270" s="7">
        <v>15.1</v>
      </c>
      <c r="H270" s="7">
        <v>3.49</v>
      </c>
      <c r="I270" s="7">
        <v>19176</v>
      </c>
      <c r="L270" s="14"/>
    </row>
    <row r="271" spans="1:12">
      <c r="A271" s="7">
        <v>271</v>
      </c>
      <c r="B271" s="7">
        <v>21.524999999999999</v>
      </c>
      <c r="C271" s="7">
        <v>21.5</v>
      </c>
      <c r="D271" s="7">
        <v>18.46</v>
      </c>
      <c r="E271" s="7">
        <v>11.51</v>
      </c>
      <c r="F271" s="7">
        <v>-6.95</v>
      </c>
      <c r="G271" s="7">
        <v>14.98</v>
      </c>
      <c r="H271" s="7">
        <v>3.47</v>
      </c>
      <c r="I271" s="7">
        <v>4790</v>
      </c>
      <c r="L271" s="14"/>
    </row>
    <row r="272" spans="1:12">
      <c r="A272" s="7">
        <v>272</v>
      </c>
      <c r="B272" s="7">
        <v>21.5</v>
      </c>
      <c r="C272" s="7">
        <v>21.524999999999999</v>
      </c>
      <c r="D272" s="7">
        <v>18.600000000000001</v>
      </c>
      <c r="E272" s="7">
        <v>11.61</v>
      </c>
      <c r="F272" s="7">
        <v>-6.99</v>
      </c>
      <c r="G272" s="7">
        <v>15.1</v>
      </c>
      <c r="H272" s="7">
        <v>3.49</v>
      </c>
      <c r="I272" s="7">
        <v>8900</v>
      </c>
      <c r="L272" s="14"/>
    </row>
    <row r="273" spans="1:12">
      <c r="A273" s="7">
        <v>273</v>
      </c>
      <c r="B273" s="7">
        <v>21.5</v>
      </c>
      <c r="C273" s="7">
        <v>21.524999999999999</v>
      </c>
      <c r="D273" s="7">
        <v>18.600000000000001</v>
      </c>
      <c r="E273" s="7">
        <v>11.84</v>
      </c>
      <c r="F273" s="7">
        <v>-6.76</v>
      </c>
      <c r="G273" s="7">
        <v>15.22</v>
      </c>
      <c r="H273" s="7">
        <v>3.38</v>
      </c>
      <c r="I273" s="7">
        <v>700</v>
      </c>
      <c r="L273" s="14"/>
    </row>
    <row r="274" spans="1:12">
      <c r="A274" s="7">
        <v>274</v>
      </c>
      <c r="B274" s="7">
        <v>21.524999999999999</v>
      </c>
      <c r="C274" s="7">
        <v>21.524999999999999</v>
      </c>
      <c r="D274" s="7">
        <v>18.600000000000001</v>
      </c>
      <c r="E274" s="7">
        <v>11.84</v>
      </c>
      <c r="F274" s="7">
        <v>-6.76</v>
      </c>
      <c r="G274" s="7">
        <v>15.22</v>
      </c>
      <c r="H274" s="7">
        <v>3.38</v>
      </c>
      <c r="I274" s="7">
        <v>5500</v>
      </c>
      <c r="L274" s="14"/>
    </row>
    <row r="275" spans="1:12">
      <c r="A275" s="7">
        <v>275</v>
      </c>
      <c r="B275" s="7">
        <v>21.524999999999999</v>
      </c>
      <c r="C275" s="7">
        <v>21.574999999999999</v>
      </c>
      <c r="D275" s="7">
        <v>18.87</v>
      </c>
      <c r="E275" s="7">
        <v>12.03</v>
      </c>
      <c r="F275" s="7">
        <v>-6.84</v>
      </c>
      <c r="G275" s="7">
        <v>15.45</v>
      </c>
      <c r="H275" s="7">
        <v>3.42</v>
      </c>
      <c r="I275" s="7">
        <v>28550</v>
      </c>
      <c r="L275" s="14"/>
    </row>
    <row r="276" spans="1:12">
      <c r="A276" s="7">
        <v>276</v>
      </c>
      <c r="B276" s="7">
        <v>21.574999999999999</v>
      </c>
      <c r="C276" s="7">
        <v>21.574999999999999</v>
      </c>
      <c r="D276" s="7">
        <v>18.87</v>
      </c>
      <c r="E276" s="7">
        <v>12.03</v>
      </c>
      <c r="F276" s="7">
        <v>-6.84</v>
      </c>
      <c r="G276" s="7">
        <v>15.45</v>
      </c>
      <c r="H276" s="7">
        <v>3.42</v>
      </c>
      <c r="I276" s="7">
        <v>7530</v>
      </c>
      <c r="L276" s="14"/>
    </row>
    <row r="277" spans="1:12">
      <c r="A277" s="7">
        <v>277</v>
      </c>
      <c r="B277" s="7">
        <v>21.6</v>
      </c>
      <c r="C277" s="7">
        <v>21.574999999999999</v>
      </c>
      <c r="D277" s="7">
        <v>18.87</v>
      </c>
      <c r="E277" s="7">
        <v>11.8</v>
      </c>
      <c r="F277" s="7">
        <v>-7.07</v>
      </c>
      <c r="G277" s="7">
        <v>15.33</v>
      </c>
      <c r="H277" s="7">
        <v>3.54</v>
      </c>
      <c r="I277" s="7">
        <v>13574</v>
      </c>
      <c r="L277" s="14"/>
    </row>
    <row r="278" spans="1:12">
      <c r="A278" s="7">
        <v>278</v>
      </c>
      <c r="B278" s="7">
        <v>21.594999999999999</v>
      </c>
      <c r="C278" s="7">
        <v>21.574999999999999</v>
      </c>
      <c r="D278" s="7">
        <v>18.87</v>
      </c>
      <c r="E278" s="7">
        <v>11.61</v>
      </c>
      <c r="F278" s="7">
        <v>-7.26</v>
      </c>
      <c r="G278" s="7">
        <v>15.24</v>
      </c>
      <c r="H278" s="7">
        <v>3.63</v>
      </c>
      <c r="I278" s="7">
        <v>1700</v>
      </c>
      <c r="L278" s="14"/>
    </row>
    <row r="279" spans="1:12">
      <c r="A279" s="7">
        <v>279</v>
      </c>
      <c r="B279" s="7">
        <v>21.574999999999999</v>
      </c>
      <c r="C279" s="7">
        <v>21.45</v>
      </c>
      <c r="D279" s="7">
        <v>18.18</v>
      </c>
      <c r="E279" s="7">
        <v>11.14</v>
      </c>
      <c r="F279" s="7">
        <v>-7.04</v>
      </c>
      <c r="G279" s="7">
        <v>14.66</v>
      </c>
      <c r="H279" s="7">
        <v>3.52</v>
      </c>
      <c r="I279" s="7">
        <v>29173</v>
      </c>
      <c r="L279" s="14"/>
    </row>
    <row r="280" spans="1:12">
      <c r="A280" s="7">
        <v>280</v>
      </c>
      <c r="B280" s="7">
        <v>21.425000000000001</v>
      </c>
      <c r="C280" s="7">
        <v>21.45</v>
      </c>
      <c r="D280" s="7">
        <v>18.18</v>
      </c>
      <c r="E280" s="7">
        <v>11.37</v>
      </c>
      <c r="F280" s="7">
        <v>-6.81</v>
      </c>
      <c r="G280" s="7">
        <v>14.78</v>
      </c>
      <c r="H280" s="7">
        <v>3.4</v>
      </c>
      <c r="I280" s="7">
        <v>2064</v>
      </c>
      <c r="L280" s="14"/>
    </row>
    <row r="281" spans="1:12">
      <c r="A281" s="7">
        <v>281</v>
      </c>
      <c r="B281" s="7">
        <v>21.45</v>
      </c>
      <c r="C281" s="7">
        <v>21.45</v>
      </c>
      <c r="D281" s="7">
        <v>18.18</v>
      </c>
      <c r="E281" s="7">
        <v>11.37</v>
      </c>
      <c r="F281" s="7">
        <v>-6.81</v>
      </c>
      <c r="G281" s="7">
        <v>14.78</v>
      </c>
      <c r="H281" s="7">
        <v>3.4</v>
      </c>
      <c r="I281" s="7">
        <v>1000</v>
      </c>
      <c r="L281" s="14"/>
    </row>
    <row r="282" spans="1:12">
      <c r="A282" s="7">
        <v>282</v>
      </c>
      <c r="B282" s="7">
        <v>21.45</v>
      </c>
      <c r="C282" s="7">
        <v>21.475000000000001</v>
      </c>
      <c r="D282" s="7">
        <v>18.32</v>
      </c>
      <c r="E282" s="7">
        <v>11.47</v>
      </c>
      <c r="F282" s="7">
        <v>-6.85</v>
      </c>
      <c r="G282" s="7">
        <v>14.89</v>
      </c>
      <c r="H282" s="7">
        <v>3.42</v>
      </c>
      <c r="I282" s="7">
        <v>3800</v>
      </c>
      <c r="L282" s="14"/>
    </row>
    <row r="283" spans="1:12">
      <c r="A283" s="7">
        <v>283</v>
      </c>
      <c r="B283" s="7">
        <v>21.5</v>
      </c>
      <c r="C283" s="7">
        <v>21.475000000000001</v>
      </c>
      <c r="D283" s="7">
        <v>18.32</v>
      </c>
      <c r="E283" s="7">
        <v>11.24</v>
      </c>
      <c r="F283" s="7">
        <v>-7.08</v>
      </c>
      <c r="G283" s="7">
        <v>14.78</v>
      </c>
      <c r="H283" s="7">
        <v>3.54</v>
      </c>
      <c r="I283" s="7">
        <v>2700</v>
      </c>
    </row>
    <row r="284" spans="1:12">
      <c r="A284" s="7">
        <v>284</v>
      </c>
      <c r="B284" s="7">
        <v>21.475000000000001</v>
      </c>
      <c r="C284" s="7">
        <v>21.524999999999999</v>
      </c>
      <c r="D284" s="7">
        <v>18.600000000000001</v>
      </c>
      <c r="E284" s="7">
        <v>11.43</v>
      </c>
      <c r="F284" s="7">
        <v>-7.17</v>
      </c>
      <c r="G284" s="7">
        <v>15.01</v>
      </c>
      <c r="H284" s="7">
        <v>3.58</v>
      </c>
      <c r="I284" s="7">
        <v>8679</v>
      </c>
    </row>
    <row r="285" spans="1:12">
      <c r="A285" s="7">
        <v>285</v>
      </c>
      <c r="B285" s="7">
        <v>21.5</v>
      </c>
      <c r="C285" s="7">
        <v>21.55</v>
      </c>
      <c r="D285" s="7">
        <v>18.73</v>
      </c>
      <c r="E285" s="7">
        <v>11.75</v>
      </c>
      <c r="F285" s="7">
        <v>-6.98</v>
      </c>
      <c r="G285" s="7">
        <v>15.24</v>
      </c>
      <c r="H285" s="7">
        <v>3.49</v>
      </c>
      <c r="I285" s="7">
        <v>5559</v>
      </c>
    </row>
    <row r="286" spans="1:12">
      <c r="A286" s="7">
        <v>286</v>
      </c>
      <c r="B286" s="7">
        <v>21.594999999999999</v>
      </c>
      <c r="C286" s="7">
        <v>21.6</v>
      </c>
      <c r="D286" s="7">
        <v>19.010000000000002</v>
      </c>
      <c r="E286" s="7">
        <v>11.53</v>
      </c>
      <c r="F286" s="7">
        <v>-7.48</v>
      </c>
      <c r="G286" s="7">
        <v>15.27</v>
      </c>
      <c r="H286" s="7">
        <v>3.74</v>
      </c>
      <c r="I286" s="7">
        <v>17937</v>
      </c>
    </row>
    <row r="287" spans="1:12">
      <c r="A287" s="7">
        <v>287</v>
      </c>
      <c r="B287" s="7">
        <v>21.625</v>
      </c>
      <c r="C287" s="7">
        <v>21.675000000000001</v>
      </c>
      <c r="D287" s="7">
        <v>19.420000000000002</v>
      </c>
      <c r="E287" s="7">
        <v>11.57</v>
      </c>
      <c r="F287" s="7">
        <v>-7.85</v>
      </c>
      <c r="G287" s="7">
        <v>15.5</v>
      </c>
      <c r="H287" s="7">
        <v>3.92</v>
      </c>
      <c r="I287" s="7">
        <v>11870</v>
      </c>
    </row>
    <row r="288" spans="1:12">
      <c r="A288" s="7">
        <v>288</v>
      </c>
      <c r="B288" s="7">
        <v>21.675000000000001</v>
      </c>
      <c r="C288" s="7">
        <v>21.725000000000001</v>
      </c>
      <c r="D288" s="7">
        <v>19.7</v>
      </c>
      <c r="E288" s="7">
        <v>11.76</v>
      </c>
      <c r="F288" s="7">
        <v>-7.94</v>
      </c>
      <c r="G288" s="7">
        <v>15.73</v>
      </c>
      <c r="H288" s="7">
        <v>3.97</v>
      </c>
      <c r="I288" s="7">
        <v>19497</v>
      </c>
    </row>
    <row r="289" spans="1:9">
      <c r="A289" s="7">
        <v>289</v>
      </c>
      <c r="B289" s="7">
        <v>21.725000000000001</v>
      </c>
      <c r="C289" s="7">
        <v>21.725000000000001</v>
      </c>
      <c r="D289" s="7">
        <v>19.7</v>
      </c>
      <c r="E289" s="7">
        <v>11.76</v>
      </c>
      <c r="F289" s="7">
        <v>-7.94</v>
      </c>
      <c r="G289" s="7">
        <v>15.73</v>
      </c>
      <c r="H289" s="7">
        <v>3.97</v>
      </c>
      <c r="I289" s="7">
        <v>3253</v>
      </c>
    </row>
    <row r="290" spans="1:9">
      <c r="A290" s="7">
        <v>290</v>
      </c>
      <c r="B290" s="7">
        <v>21.725000000000001</v>
      </c>
      <c r="C290" s="7">
        <v>21.725000000000001</v>
      </c>
      <c r="D290" s="7">
        <v>19.7</v>
      </c>
      <c r="E290" s="7">
        <v>11.76</v>
      </c>
      <c r="F290" s="7">
        <v>-7.94</v>
      </c>
      <c r="G290" s="7">
        <v>15.73</v>
      </c>
      <c r="H290" s="7">
        <v>3.97</v>
      </c>
      <c r="I290" s="7">
        <v>6100</v>
      </c>
    </row>
    <row r="291" spans="1:9">
      <c r="A291" s="7">
        <v>291</v>
      </c>
      <c r="B291" s="7">
        <v>21.75</v>
      </c>
      <c r="C291" s="7">
        <v>21.75</v>
      </c>
      <c r="D291" s="7">
        <v>19.829999999999998</v>
      </c>
      <c r="E291" s="7">
        <v>11.62</v>
      </c>
      <c r="F291" s="7">
        <v>-8.2100000000000009</v>
      </c>
      <c r="G291" s="7">
        <v>15.73</v>
      </c>
      <c r="H291" s="7">
        <v>4.1100000000000003</v>
      </c>
      <c r="I291" s="7">
        <v>23268</v>
      </c>
    </row>
    <row r="292" spans="1:9">
      <c r="A292" s="7">
        <v>292</v>
      </c>
      <c r="B292" s="7">
        <v>21.7</v>
      </c>
      <c r="C292" s="7">
        <v>21.704999999999998</v>
      </c>
      <c r="D292" s="7">
        <v>19.59</v>
      </c>
      <c r="E292" s="7">
        <v>11.92</v>
      </c>
      <c r="F292" s="7">
        <v>-7.67</v>
      </c>
      <c r="G292" s="7">
        <v>15.75</v>
      </c>
      <c r="H292" s="7">
        <v>3.83</v>
      </c>
      <c r="I292" s="7">
        <v>10600</v>
      </c>
    </row>
    <row r="293" spans="1:9">
      <c r="A293" s="7">
        <v>293</v>
      </c>
      <c r="B293" s="7">
        <v>21.725000000000001</v>
      </c>
      <c r="C293" s="7">
        <v>21.75</v>
      </c>
      <c r="D293" s="7">
        <v>19.829999999999998</v>
      </c>
      <c r="E293" s="7">
        <v>11.9</v>
      </c>
      <c r="F293" s="7">
        <v>-7.94</v>
      </c>
      <c r="G293" s="7">
        <v>15.87</v>
      </c>
      <c r="H293" s="7">
        <v>3.97</v>
      </c>
      <c r="I293" s="7">
        <v>5999</v>
      </c>
    </row>
    <row r="294" spans="1:9">
      <c r="A294" s="7">
        <v>294</v>
      </c>
      <c r="B294" s="7">
        <v>21.774999999999999</v>
      </c>
      <c r="C294" s="7">
        <v>21.75</v>
      </c>
      <c r="D294" s="7">
        <v>19.829999999999998</v>
      </c>
      <c r="E294" s="7">
        <v>11.67</v>
      </c>
      <c r="F294" s="7">
        <v>-8.17</v>
      </c>
      <c r="G294" s="7">
        <v>15.75</v>
      </c>
      <c r="H294" s="7">
        <v>4.08</v>
      </c>
      <c r="I294" s="7">
        <v>4400</v>
      </c>
    </row>
    <row r="295" spans="1:9">
      <c r="A295" s="7">
        <v>295</v>
      </c>
      <c r="B295" s="7">
        <v>21.765000000000001</v>
      </c>
      <c r="C295" s="7">
        <v>21.861999999999998</v>
      </c>
      <c r="D295" s="7">
        <v>20.45</v>
      </c>
      <c r="E295" s="7">
        <v>11.94</v>
      </c>
      <c r="F295" s="7">
        <v>-8.51</v>
      </c>
      <c r="G295" s="7">
        <v>16.2</v>
      </c>
      <c r="H295" s="7">
        <v>4.25</v>
      </c>
      <c r="I295" s="7">
        <v>24952</v>
      </c>
    </row>
    <row r="296" spans="1:9">
      <c r="A296" s="7">
        <v>296</v>
      </c>
      <c r="B296" s="7">
        <v>21.85</v>
      </c>
      <c r="C296" s="7">
        <v>21.875</v>
      </c>
      <c r="D296" s="7">
        <v>20.52</v>
      </c>
      <c r="E296" s="7">
        <v>12.1</v>
      </c>
      <c r="F296" s="7">
        <v>-8.42</v>
      </c>
      <c r="G296" s="7">
        <v>16.309999999999999</v>
      </c>
      <c r="H296" s="7">
        <v>4.21</v>
      </c>
      <c r="I296" s="7">
        <v>10100</v>
      </c>
    </row>
    <row r="297" spans="1:9">
      <c r="A297" s="7">
        <v>297</v>
      </c>
      <c r="B297" s="7">
        <v>21.875</v>
      </c>
      <c r="C297" s="7">
        <v>21.875</v>
      </c>
      <c r="D297" s="7">
        <v>20.52</v>
      </c>
      <c r="E297" s="7">
        <v>12.1</v>
      </c>
      <c r="F297" s="7">
        <v>-8.42</v>
      </c>
      <c r="G297" s="7">
        <v>16.309999999999999</v>
      </c>
      <c r="H297" s="7">
        <v>4.21</v>
      </c>
      <c r="I297" s="7">
        <v>900</v>
      </c>
    </row>
    <row r="298" spans="1:9">
      <c r="A298" s="7">
        <v>298</v>
      </c>
      <c r="B298" s="7">
        <v>21.875</v>
      </c>
      <c r="C298" s="7">
        <v>21.85</v>
      </c>
      <c r="D298" s="7">
        <v>20.39</v>
      </c>
      <c r="E298" s="7">
        <v>12.01</v>
      </c>
      <c r="F298" s="7">
        <v>-8.3800000000000008</v>
      </c>
      <c r="G298" s="7">
        <v>16.2</v>
      </c>
      <c r="H298" s="7">
        <v>4.1900000000000004</v>
      </c>
      <c r="I298" s="7">
        <v>800</v>
      </c>
    </row>
    <row r="299" spans="1:9">
      <c r="A299" s="7">
        <v>299</v>
      </c>
      <c r="B299" s="7">
        <v>21.875</v>
      </c>
      <c r="C299" s="7">
        <v>21.9</v>
      </c>
      <c r="D299" s="7">
        <v>20.66</v>
      </c>
      <c r="E299" s="7">
        <v>11.96</v>
      </c>
      <c r="F299" s="7">
        <v>-8.6999999999999993</v>
      </c>
      <c r="G299" s="7">
        <v>16.309999999999999</v>
      </c>
      <c r="H299" s="7">
        <v>4.3499999999999996</v>
      </c>
      <c r="I299" s="7">
        <v>200</v>
      </c>
    </row>
    <row r="300" spans="1:9">
      <c r="A300" s="7">
        <v>300</v>
      </c>
      <c r="B300" s="7">
        <v>21.8932</v>
      </c>
      <c r="C300" s="7">
        <v>21.8</v>
      </c>
      <c r="D300" s="7">
        <v>20.11</v>
      </c>
      <c r="E300" s="7">
        <v>11.66</v>
      </c>
      <c r="F300" s="7">
        <v>-8.4499999999999993</v>
      </c>
      <c r="G300" s="7">
        <v>15.89</v>
      </c>
      <c r="H300" s="7">
        <v>4.22</v>
      </c>
      <c r="I300" s="7">
        <v>16262</v>
      </c>
    </row>
    <row r="301" spans="1:9">
      <c r="A301" s="7">
        <v>301</v>
      </c>
      <c r="B301" s="7">
        <v>21.824999999999999</v>
      </c>
      <c r="C301" s="7">
        <v>21.81</v>
      </c>
      <c r="D301" s="7">
        <v>20.170000000000002</v>
      </c>
      <c r="E301" s="7">
        <v>11.47</v>
      </c>
      <c r="F301" s="7">
        <v>-8.69</v>
      </c>
      <c r="G301" s="7">
        <v>15.82</v>
      </c>
      <c r="H301" s="7">
        <v>4.3499999999999996</v>
      </c>
      <c r="I301" s="7">
        <v>2100</v>
      </c>
    </row>
    <row r="302" spans="1:9">
      <c r="A302" s="7">
        <v>302</v>
      </c>
      <c r="B302" s="7">
        <v>21.8172</v>
      </c>
      <c r="C302" s="7">
        <v>21.8</v>
      </c>
      <c r="D302" s="7">
        <v>20.11</v>
      </c>
      <c r="E302" s="7">
        <v>11.37</v>
      </c>
      <c r="F302" s="7">
        <v>-8.74</v>
      </c>
      <c r="G302" s="7">
        <v>15.74</v>
      </c>
      <c r="H302" s="7">
        <v>4.37</v>
      </c>
      <c r="I302" s="7">
        <v>6600</v>
      </c>
    </row>
    <row r="303" spans="1:9">
      <c r="A303" s="7">
        <v>303</v>
      </c>
      <c r="B303" s="7">
        <v>21.8</v>
      </c>
      <c r="C303" s="7">
        <v>21.8</v>
      </c>
      <c r="D303" s="7">
        <v>20.11</v>
      </c>
      <c r="E303" s="7">
        <v>11.37</v>
      </c>
      <c r="F303" s="7">
        <v>-8.74</v>
      </c>
      <c r="G303" s="7">
        <v>15.74</v>
      </c>
      <c r="H303" s="7">
        <v>4.37</v>
      </c>
      <c r="I303" s="7">
        <v>300</v>
      </c>
    </row>
    <row r="304" spans="1:9">
      <c r="A304" s="7">
        <v>304</v>
      </c>
      <c r="B304" s="7">
        <v>21.8</v>
      </c>
      <c r="C304" s="7">
        <v>21.824999999999999</v>
      </c>
      <c r="D304" s="7">
        <v>20.25</v>
      </c>
      <c r="E304" s="7">
        <v>11.46</v>
      </c>
      <c r="F304" s="7">
        <v>-8.7899999999999991</v>
      </c>
      <c r="G304" s="7">
        <v>15.85</v>
      </c>
      <c r="H304" s="7">
        <v>4.3899999999999997</v>
      </c>
      <c r="I304" s="7">
        <v>1900</v>
      </c>
    </row>
    <row r="305" spans="1:9">
      <c r="A305" s="7">
        <v>305</v>
      </c>
      <c r="B305" s="7">
        <v>21.824999999999999</v>
      </c>
      <c r="C305" s="7">
        <v>21.875</v>
      </c>
      <c r="D305" s="7">
        <v>20.52</v>
      </c>
      <c r="E305" s="7">
        <v>11.64</v>
      </c>
      <c r="F305" s="7">
        <v>-8.8800000000000008</v>
      </c>
      <c r="G305" s="7">
        <v>16.079999999999998</v>
      </c>
      <c r="H305" s="7">
        <v>4.4400000000000004</v>
      </c>
      <c r="I305" s="7">
        <v>15185</v>
      </c>
    </row>
    <row r="306" spans="1:9">
      <c r="A306" s="7">
        <v>306</v>
      </c>
      <c r="B306" s="7">
        <v>21.9</v>
      </c>
      <c r="C306" s="7">
        <v>21.875</v>
      </c>
      <c r="D306" s="7">
        <v>20.52</v>
      </c>
      <c r="E306" s="7">
        <v>11.41</v>
      </c>
      <c r="F306" s="7">
        <v>-9.11</v>
      </c>
      <c r="G306" s="7">
        <v>15.97</v>
      </c>
      <c r="H306" s="7">
        <v>4.55</v>
      </c>
      <c r="I306" s="7">
        <v>400</v>
      </c>
    </row>
    <row r="307" spans="1:9">
      <c r="A307" s="7">
        <v>307</v>
      </c>
      <c r="B307" s="7">
        <v>21.875</v>
      </c>
      <c r="C307" s="7">
        <v>21.875</v>
      </c>
      <c r="D307" s="7">
        <v>20.52</v>
      </c>
      <c r="E307" s="7">
        <v>11.41</v>
      </c>
      <c r="F307" s="7">
        <v>-9.11</v>
      </c>
      <c r="G307" s="7">
        <v>15.97</v>
      </c>
      <c r="H307" s="7">
        <v>4.55</v>
      </c>
      <c r="I307" s="7">
        <v>300</v>
      </c>
    </row>
    <row r="308" spans="1:9">
      <c r="A308" s="7">
        <v>308</v>
      </c>
      <c r="B308" s="7">
        <v>21.9</v>
      </c>
      <c r="C308" s="7">
        <v>21.868099999999998</v>
      </c>
      <c r="D308" s="7">
        <v>20.49</v>
      </c>
      <c r="E308" s="7">
        <v>11.16</v>
      </c>
      <c r="F308" s="7">
        <v>-9.32</v>
      </c>
      <c r="G308" s="7">
        <v>15.82</v>
      </c>
      <c r="H308" s="7">
        <v>4.66</v>
      </c>
      <c r="I308" s="7">
        <v>900</v>
      </c>
    </row>
    <row r="309" spans="1:9">
      <c r="A309" s="7">
        <v>309</v>
      </c>
      <c r="B309" s="7">
        <v>21.9</v>
      </c>
      <c r="C309" s="7">
        <v>21.875</v>
      </c>
      <c r="D309" s="7">
        <v>20.52</v>
      </c>
      <c r="E309" s="7">
        <v>10.89</v>
      </c>
      <c r="F309" s="7">
        <v>-9.6300000000000008</v>
      </c>
      <c r="G309" s="7">
        <v>15.71</v>
      </c>
      <c r="H309" s="7">
        <v>4.8099999999999996</v>
      </c>
      <c r="I309" s="7">
        <v>1000</v>
      </c>
    </row>
    <row r="310" spans="1:9">
      <c r="A310" s="7">
        <v>310</v>
      </c>
      <c r="B310" s="7">
        <v>21.9</v>
      </c>
      <c r="C310" s="7">
        <v>21.85</v>
      </c>
      <c r="D310" s="7">
        <v>20.39</v>
      </c>
      <c r="E310" s="7">
        <v>10.58</v>
      </c>
      <c r="F310" s="7">
        <v>-9.81</v>
      </c>
      <c r="G310" s="7">
        <v>15.48</v>
      </c>
      <c r="H310" s="7">
        <v>4.91</v>
      </c>
      <c r="I310" s="7">
        <v>1200</v>
      </c>
    </row>
    <row r="311" spans="1:9">
      <c r="A311" s="7">
        <v>311</v>
      </c>
      <c r="B311" s="7">
        <v>21.85</v>
      </c>
      <c r="C311" s="7">
        <v>21.85</v>
      </c>
      <c r="D311" s="7">
        <v>20.39</v>
      </c>
      <c r="E311" s="7">
        <v>10.58</v>
      </c>
      <c r="F311" s="7">
        <v>-9.81</v>
      </c>
      <c r="G311" s="7">
        <v>15.48</v>
      </c>
      <c r="H311" s="7">
        <v>4.91</v>
      </c>
      <c r="I311" s="7">
        <v>15485</v>
      </c>
    </row>
    <row r="312" spans="1:9">
      <c r="A312" s="7">
        <v>312</v>
      </c>
      <c r="B312" s="7">
        <v>21.855</v>
      </c>
      <c r="C312" s="7">
        <v>21.875</v>
      </c>
      <c r="D312" s="7">
        <v>20.52</v>
      </c>
      <c r="E312" s="7">
        <v>10.62</v>
      </c>
      <c r="F312" s="7">
        <v>-9.9</v>
      </c>
      <c r="G312" s="7">
        <v>15.57</v>
      </c>
      <c r="H312" s="7">
        <v>4.95</v>
      </c>
      <c r="I312" s="7">
        <v>5776</v>
      </c>
    </row>
    <row r="313" spans="1:9">
      <c r="A313" s="7">
        <v>313</v>
      </c>
      <c r="B313" s="7">
        <v>21.85</v>
      </c>
      <c r="C313" s="7">
        <v>21.85</v>
      </c>
      <c r="D313" s="7">
        <v>20.39</v>
      </c>
      <c r="E313" s="7">
        <v>10.76</v>
      </c>
      <c r="F313" s="7">
        <v>-9.6300000000000008</v>
      </c>
      <c r="G313" s="7">
        <v>15.57</v>
      </c>
      <c r="H313" s="7">
        <v>4.8099999999999996</v>
      </c>
      <c r="I313" s="7">
        <v>900</v>
      </c>
    </row>
    <row r="314" spans="1:9">
      <c r="A314" s="7">
        <v>314</v>
      </c>
      <c r="B314" s="7">
        <v>21.85</v>
      </c>
      <c r="C314" s="7">
        <v>21.875</v>
      </c>
      <c r="D314" s="7">
        <v>20.52</v>
      </c>
      <c r="E314" s="7">
        <v>10.85</v>
      </c>
      <c r="F314" s="7">
        <v>-9.67</v>
      </c>
      <c r="G314" s="7">
        <v>15.69</v>
      </c>
      <c r="H314" s="7">
        <v>4.84</v>
      </c>
      <c r="I314" s="7">
        <v>2600</v>
      </c>
    </row>
    <row r="315" spans="1:9">
      <c r="A315" s="7">
        <v>315</v>
      </c>
      <c r="B315" s="7">
        <v>21.875</v>
      </c>
      <c r="C315" s="7">
        <v>21.875</v>
      </c>
      <c r="D315" s="7">
        <v>20.52</v>
      </c>
      <c r="E315" s="7">
        <v>10.85</v>
      </c>
      <c r="F315" s="7">
        <v>-9.67</v>
      </c>
      <c r="G315" s="7">
        <v>15.69</v>
      </c>
      <c r="H315" s="7">
        <v>4.84</v>
      </c>
      <c r="I315" s="7">
        <v>800</v>
      </c>
    </row>
    <row r="316" spans="1:9">
      <c r="A316" s="7">
        <v>316</v>
      </c>
      <c r="B316" s="7">
        <v>21.875</v>
      </c>
      <c r="C316" s="7">
        <v>21.868200000000002</v>
      </c>
      <c r="D316" s="7">
        <v>20.49</v>
      </c>
      <c r="E316" s="7">
        <v>10.82</v>
      </c>
      <c r="F316" s="7">
        <v>-9.66</v>
      </c>
      <c r="G316" s="7">
        <v>15.66</v>
      </c>
      <c r="H316" s="7">
        <v>4.83</v>
      </c>
      <c r="I316" s="7">
        <v>13084</v>
      </c>
    </row>
    <row r="317" spans="1:9">
      <c r="A317" s="7">
        <v>317</v>
      </c>
      <c r="B317" s="7">
        <v>21.9</v>
      </c>
      <c r="C317" s="7">
        <v>21.9</v>
      </c>
      <c r="D317" s="7">
        <v>20.66</v>
      </c>
      <c r="E317" s="7">
        <v>10.65</v>
      </c>
      <c r="F317" s="7">
        <v>-10.01</v>
      </c>
      <c r="G317" s="7">
        <v>15.66</v>
      </c>
      <c r="H317" s="7">
        <v>5.01</v>
      </c>
      <c r="I317" s="7">
        <v>42443</v>
      </c>
    </row>
    <row r="318" spans="1:9">
      <c r="A318" s="7">
        <v>318</v>
      </c>
      <c r="B318" s="7">
        <v>21.875</v>
      </c>
      <c r="C318" s="7">
        <v>21.8</v>
      </c>
      <c r="D318" s="7">
        <v>20.11</v>
      </c>
      <c r="E318" s="7">
        <v>10.51</v>
      </c>
      <c r="F318" s="7">
        <v>-9.6</v>
      </c>
      <c r="G318" s="7">
        <v>15.31</v>
      </c>
      <c r="H318" s="7">
        <v>4.8</v>
      </c>
      <c r="I318" s="7">
        <v>13355</v>
      </c>
    </row>
    <row r="319" spans="1:9">
      <c r="A319" s="7">
        <v>319</v>
      </c>
      <c r="B319" s="7">
        <v>21.8</v>
      </c>
      <c r="C319" s="7">
        <v>21.72</v>
      </c>
      <c r="D319" s="7">
        <v>19.670000000000002</v>
      </c>
      <c r="E319" s="7">
        <v>10.220000000000001</v>
      </c>
      <c r="F319" s="7">
        <v>-9.4499999999999993</v>
      </c>
      <c r="G319" s="7">
        <v>14.95</v>
      </c>
      <c r="H319" s="7">
        <v>4.72</v>
      </c>
      <c r="I319" s="7">
        <v>12061</v>
      </c>
    </row>
    <row r="320" spans="1:9">
      <c r="A320" s="7">
        <v>320</v>
      </c>
      <c r="B320" s="7">
        <v>21.7</v>
      </c>
      <c r="C320" s="7">
        <v>21.725000000000001</v>
      </c>
      <c r="D320" s="7">
        <v>19.7</v>
      </c>
      <c r="E320" s="7">
        <v>10.42</v>
      </c>
      <c r="F320" s="7">
        <v>-9.27</v>
      </c>
      <c r="G320" s="7">
        <v>15.06</v>
      </c>
      <c r="H320" s="7">
        <v>4.6399999999999997</v>
      </c>
      <c r="I320" s="7">
        <v>1300</v>
      </c>
    </row>
    <row r="321" spans="1:9">
      <c r="A321" s="7">
        <v>321</v>
      </c>
      <c r="B321" s="7">
        <v>21.7</v>
      </c>
      <c r="C321" s="7">
        <v>21.65</v>
      </c>
      <c r="D321" s="7">
        <v>19.28</v>
      </c>
      <c r="E321" s="7">
        <v>10.38</v>
      </c>
      <c r="F321" s="7">
        <v>-8.91</v>
      </c>
      <c r="G321" s="7">
        <v>14.83</v>
      </c>
      <c r="H321" s="7">
        <v>4.45</v>
      </c>
      <c r="I321" s="7">
        <v>4146</v>
      </c>
    </row>
    <row r="322" spans="1:9">
      <c r="A322" s="7">
        <v>322</v>
      </c>
      <c r="B322" s="7">
        <v>21.65</v>
      </c>
      <c r="C322" s="7">
        <v>21.7</v>
      </c>
      <c r="D322" s="7">
        <v>19.559999999999999</v>
      </c>
      <c r="E322" s="7">
        <v>10.56</v>
      </c>
      <c r="F322" s="7">
        <v>-9</v>
      </c>
      <c r="G322" s="7">
        <v>15.06</v>
      </c>
      <c r="H322" s="7">
        <v>4.5</v>
      </c>
      <c r="I322" s="7">
        <v>9231</v>
      </c>
    </row>
    <row r="323" spans="1:9">
      <c r="A323" s="7">
        <v>323</v>
      </c>
      <c r="B323" s="7">
        <v>21.725000000000001</v>
      </c>
      <c r="C323" s="7">
        <v>21.7</v>
      </c>
      <c r="D323" s="7">
        <v>19.559999999999999</v>
      </c>
      <c r="E323" s="7">
        <v>10.33</v>
      </c>
      <c r="F323" s="7">
        <v>-9.23</v>
      </c>
      <c r="G323" s="7">
        <v>14.95</v>
      </c>
      <c r="H323" s="7">
        <v>4.6100000000000003</v>
      </c>
      <c r="I323" s="7">
        <v>7873</v>
      </c>
    </row>
    <row r="324" spans="1:9">
      <c r="A324" s="7">
        <v>324</v>
      </c>
      <c r="B324" s="7">
        <v>21.675000000000001</v>
      </c>
      <c r="C324" s="7">
        <v>21.675000000000001</v>
      </c>
      <c r="D324" s="7">
        <v>19.420000000000002</v>
      </c>
      <c r="E324" s="7">
        <v>10.47</v>
      </c>
      <c r="F324" s="7">
        <v>-8.9499999999999993</v>
      </c>
      <c r="G324" s="7">
        <v>14.95</v>
      </c>
      <c r="H324" s="7">
        <v>4.4800000000000004</v>
      </c>
      <c r="I324" s="7">
        <v>52200</v>
      </c>
    </row>
    <row r="325" spans="1:9">
      <c r="A325" s="7">
        <v>325</v>
      </c>
      <c r="B325" s="7">
        <v>21.7</v>
      </c>
      <c r="C325" s="7">
        <v>21.795000000000002</v>
      </c>
      <c r="D325" s="7">
        <v>20.079999999999998</v>
      </c>
      <c r="E325" s="7">
        <v>10.69</v>
      </c>
      <c r="F325" s="7">
        <v>-9.4</v>
      </c>
      <c r="G325" s="7">
        <v>15.38</v>
      </c>
      <c r="H325" s="7">
        <v>4.7</v>
      </c>
      <c r="I325" s="7">
        <v>6200</v>
      </c>
    </row>
    <row r="326" spans="1:9">
      <c r="A326" s="7">
        <v>326</v>
      </c>
      <c r="B326" s="7">
        <v>21.75</v>
      </c>
      <c r="C326" s="7">
        <v>21.754999999999999</v>
      </c>
      <c r="D326" s="7">
        <v>19.86</v>
      </c>
      <c r="E326" s="7">
        <v>10.95</v>
      </c>
      <c r="F326" s="7">
        <v>-8.91</v>
      </c>
      <c r="G326" s="7">
        <v>15.41</v>
      </c>
      <c r="H326" s="7">
        <v>4.46</v>
      </c>
      <c r="I326" s="7">
        <v>6100</v>
      </c>
    </row>
    <row r="327" spans="1:9">
      <c r="A327" s="7">
        <v>327</v>
      </c>
      <c r="B327" s="7">
        <v>21.8</v>
      </c>
      <c r="C327" s="7">
        <v>21.774999999999999</v>
      </c>
      <c r="D327" s="7">
        <v>19.97</v>
      </c>
      <c r="E327" s="7">
        <v>10.61</v>
      </c>
      <c r="F327" s="7">
        <v>-9.36</v>
      </c>
      <c r="G327" s="7">
        <v>15.29</v>
      </c>
      <c r="H327" s="7">
        <v>4.68</v>
      </c>
      <c r="I327" s="7">
        <v>8100</v>
      </c>
    </row>
    <row r="328" spans="1:9">
      <c r="A328" s="7">
        <v>328</v>
      </c>
      <c r="B328" s="7">
        <v>21.795000000000002</v>
      </c>
      <c r="C328" s="7">
        <v>21.774999999999999</v>
      </c>
      <c r="D328" s="7">
        <v>19.97</v>
      </c>
      <c r="E328" s="7">
        <v>10.43</v>
      </c>
      <c r="F328" s="7">
        <v>-9.5399999999999991</v>
      </c>
      <c r="G328" s="7">
        <v>15.2</v>
      </c>
      <c r="H328" s="7">
        <v>4.7699999999999996</v>
      </c>
      <c r="I328" s="7">
        <v>3409</v>
      </c>
    </row>
    <row r="329" spans="1:9">
      <c r="A329" s="7">
        <v>329</v>
      </c>
      <c r="B329" s="7">
        <v>21.774999999999999</v>
      </c>
      <c r="C329" s="7">
        <v>21.774999999999999</v>
      </c>
      <c r="D329" s="7">
        <v>19.97</v>
      </c>
      <c r="E329" s="7">
        <v>10.43</v>
      </c>
      <c r="F329" s="7">
        <v>-9.5399999999999991</v>
      </c>
      <c r="G329" s="7">
        <v>15.2</v>
      </c>
      <c r="H329" s="7">
        <v>4.7699999999999996</v>
      </c>
      <c r="I329" s="7">
        <v>300</v>
      </c>
    </row>
    <row r="330" spans="1:9">
      <c r="A330" s="7">
        <v>330</v>
      </c>
      <c r="B330" s="7">
        <v>21.75</v>
      </c>
      <c r="C330" s="7">
        <v>21.65</v>
      </c>
      <c r="D330" s="7">
        <v>19.28</v>
      </c>
      <c r="E330" s="7">
        <v>10.199999999999999</v>
      </c>
      <c r="F330" s="7">
        <v>-9.09</v>
      </c>
      <c r="G330" s="7">
        <v>14.74</v>
      </c>
      <c r="H330" s="7">
        <v>4.54</v>
      </c>
      <c r="I330" s="7">
        <v>13431</v>
      </c>
    </row>
    <row r="331" spans="1:9">
      <c r="A331" s="7">
        <v>331</v>
      </c>
      <c r="B331" s="7">
        <v>21.675000000000001</v>
      </c>
      <c r="C331" s="7">
        <v>21.7</v>
      </c>
      <c r="D331" s="7">
        <v>19.559999999999999</v>
      </c>
      <c r="E331" s="7">
        <v>10.15</v>
      </c>
      <c r="F331" s="7">
        <v>-9.41</v>
      </c>
      <c r="G331" s="7">
        <v>14.86</v>
      </c>
      <c r="H331" s="7">
        <v>4.7</v>
      </c>
      <c r="I331" s="7">
        <v>500</v>
      </c>
    </row>
    <row r="332" spans="1:9">
      <c r="A332" s="7">
        <v>332</v>
      </c>
      <c r="B332" s="7">
        <v>21.687999999999999</v>
      </c>
      <c r="C332" s="7">
        <v>21.725000000000001</v>
      </c>
      <c r="D332" s="7">
        <v>19.7</v>
      </c>
      <c r="E332" s="7">
        <v>10.36</v>
      </c>
      <c r="F332" s="7">
        <v>-9.34</v>
      </c>
      <c r="G332" s="7">
        <v>15.03</v>
      </c>
      <c r="H332" s="7">
        <v>4.67</v>
      </c>
      <c r="I332" s="7">
        <v>12770</v>
      </c>
    </row>
    <row r="333" spans="1:9">
      <c r="A333" s="7">
        <v>333</v>
      </c>
      <c r="B333" s="7">
        <v>21.725000000000001</v>
      </c>
      <c r="C333" s="7">
        <v>21.75</v>
      </c>
      <c r="D333" s="7">
        <v>19.829999999999998</v>
      </c>
      <c r="E333" s="7">
        <v>10.45</v>
      </c>
      <c r="F333" s="7">
        <v>-9.39</v>
      </c>
      <c r="G333" s="7">
        <v>15.14</v>
      </c>
      <c r="H333" s="7">
        <v>4.6900000000000004</v>
      </c>
      <c r="I333" s="7">
        <v>5200</v>
      </c>
    </row>
    <row r="334" spans="1:9">
      <c r="A334" s="7">
        <v>334</v>
      </c>
      <c r="B334" s="7">
        <v>21.704999999999998</v>
      </c>
      <c r="C334" s="7">
        <v>21.75</v>
      </c>
      <c r="D334" s="7">
        <v>19.829999999999998</v>
      </c>
      <c r="E334" s="7">
        <v>10.86</v>
      </c>
      <c r="F334" s="7">
        <v>-8.9700000000000006</v>
      </c>
      <c r="G334" s="7">
        <v>15.35</v>
      </c>
      <c r="H334" s="7">
        <v>4.49</v>
      </c>
      <c r="I334" s="7">
        <v>1100</v>
      </c>
    </row>
    <row r="335" spans="1:9">
      <c r="A335" s="7">
        <v>335</v>
      </c>
      <c r="B335" s="7">
        <v>21.725000000000001</v>
      </c>
      <c r="C335" s="7">
        <v>21.7</v>
      </c>
      <c r="D335" s="7">
        <v>19.559999999999999</v>
      </c>
      <c r="E335" s="7">
        <v>10.91</v>
      </c>
      <c r="F335" s="7">
        <v>-8.65</v>
      </c>
      <c r="G335" s="7">
        <v>15.23</v>
      </c>
      <c r="H335" s="7">
        <v>4.33</v>
      </c>
      <c r="I335" s="7">
        <v>9456</v>
      </c>
    </row>
    <row r="336" spans="1:9">
      <c r="A336" s="7">
        <v>336</v>
      </c>
      <c r="B336" s="7">
        <v>21.655000000000001</v>
      </c>
      <c r="C336" s="7">
        <v>21.675000000000001</v>
      </c>
      <c r="D336" s="7">
        <v>19.420000000000002</v>
      </c>
      <c r="E336" s="7">
        <v>11.23</v>
      </c>
      <c r="F336" s="7">
        <v>-8.19</v>
      </c>
      <c r="G336" s="7">
        <v>15.33</v>
      </c>
      <c r="H336" s="7">
        <v>4.0999999999999996</v>
      </c>
      <c r="I336" s="7">
        <v>2881</v>
      </c>
    </row>
    <row r="337" spans="1:9">
      <c r="A337" s="7">
        <v>337</v>
      </c>
      <c r="B337" s="7">
        <v>21.65</v>
      </c>
      <c r="C337" s="7">
        <v>21.8</v>
      </c>
      <c r="D337" s="7">
        <v>20.11</v>
      </c>
      <c r="E337" s="7">
        <v>11.93</v>
      </c>
      <c r="F337" s="7">
        <v>-8.18</v>
      </c>
      <c r="G337" s="7">
        <v>16.02</v>
      </c>
      <c r="H337" s="7">
        <v>4.09</v>
      </c>
      <c r="I337" s="7">
        <v>6171</v>
      </c>
    </row>
    <row r="338" spans="1:9">
      <c r="A338" s="7">
        <v>338</v>
      </c>
      <c r="B338" s="7">
        <v>21.8</v>
      </c>
      <c r="C338" s="7">
        <v>21.85</v>
      </c>
      <c r="D338" s="7">
        <v>20.39</v>
      </c>
      <c r="E338" s="7">
        <v>12.11</v>
      </c>
      <c r="F338" s="7">
        <v>-8.27</v>
      </c>
      <c r="G338" s="7">
        <v>16.25</v>
      </c>
      <c r="H338" s="7">
        <v>4.1399999999999997</v>
      </c>
      <c r="I338" s="7">
        <v>20471</v>
      </c>
    </row>
    <row r="339" spans="1:9">
      <c r="A339" s="7">
        <v>339</v>
      </c>
      <c r="B339" s="7">
        <v>21.875</v>
      </c>
      <c r="C339" s="7">
        <v>21.9</v>
      </c>
      <c r="D339" s="7">
        <v>20.66</v>
      </c>
      <c r="E339" s="7">
        <v>12.06</v>
      </c>
      <c r="F339" s="7">
        <v>-8.6</v>
      </c>
      <c r="G339" s="7">
        <v>16.36</v>
      </c>
      <c r="H339" s="7">
        <v>4.3</v>
      </c>
      <c r="I339" s="7">
        <v>5200</v>
      </c>
    </row>
    <row r="340" spans="1:9">
      <c r="A340" s="7">
        <v>340</v>
      </c>
      <c r="B340" s="7">
        <v>21.9</v>
      </c>
      <c r="C340" s="7">
        <v>21.9</v>
      </c>
      <c r="D340" s="7">
        <v>20.66</v>
      </c>
      <c r="E340" s="7">
        <v>12.06</v>
      </c>
      <c r="F340" s="7">
        <v>-8.6</v>
      </c>
      <c r="G340" s="7">
        <v>16.36</v>
      </c>
      <c r="H340" s="7">
        <v>4.3</v>
      </c>
      <c r="I340" s="7">
        <v>8525</v>
      </c>
    </row>
    <row r="341" spans="1:9">
      <c r="A341" s="7">
        <v>341</v>
      </c>
      <c r="B341" s="7">
        <v>21.9</v>
      </c>
      <c r="C341" s="7">
        <v>21.9</v>
      </c>
      <c r="D341" s="7">
        <v>20.66</v>
      </c>
      <c r="E341" s="7">
        <v>12.06</v>
      </c>
      <c r="F341" s="7">
        <v>-8.6</v>
      </c>
      <c r="G341" s="7">
        <v>16.36</v>
      </c>
      <c r="H341" s="7">
        <v>4.3</v>
      </c>
      <c r="I341" s="7">
        <v>1600</v>
      </c>
    </row>
    <row r="342" spans="1:9">
      <c r="A342" s="7">
        <v>342</v>
      </c>
      <c r="B342" s="7">
        <v>21.9</v>
      </c>
      <c r="C342" s="7">
        <v>21.95</v>
      </c>
      <c r="D342" s="7">
        <v>20.94</v>
      </c>
      <c r="E342" s="7">
        <v>12.25</v>
      </c>
      <c r="F342" s="7">
        <v>-8.69</v>
      </c>
      <c r="G342" s="7">
        <v>16.59</v>
      </c>
      <c r="H342" s="7">
        <v>4.3499999999999996</v>
      </c>
      <c r="I342" s="7">
        <v>17001</v>
      </c>
    </row>
    <row r="343" spans="1:9">
      <c r="A343" s="7">
        <v>343</v>
      </c>
      <c r="B343" s="7">
        <v>21.95</v>
      </c>
      <c r="C343" s="7">
        <v>21.9405</v>
      </c>
      <c r="D343" s="7">
        <v>20.88</v>
      </c>
      <c r="E343" s="7">
        <v>12.21</v>
      </c>
      <c r="F343" s="7">
        <v>-8.67</v>
      </c>
      <c r="G343" s="7">
        <v>16.55</v>
      </c>
      <c r="H343" s="7">
        <v>4.34</v>
      </c>
      <c r="I343" s="7">
        <v>4950</v>
      </c>
    </row>
    <row r="344" spans="1:9">
      <c r="A344" s="7">
        <v>344</v>
      </c>
      <c r="B344" s="7">
        <v>21.95</v>
      </c>
      <c r="C344" s="7">
        <v>22</v>
      </c>
      <c r="D344" s="7">
        <v>21.21</v>
      </c>
      <c r="E344" s="7">
        <v>12.34</v>
      </c>
      <c r="F344" s="7">
        <v>-8.8699999999999992</v>
      </c>
      <c r="G344" s="7">
        <v>16.78</v>
      </c>
      <c r="H344" s="7">
        <v>4.4400000000000004</v>
      </c>
      <c r="I344" s="7">
        <v>6902</v>
      </c>
    </row>
    <row r="345" spans="1:9">
      <c r="A345" s="7">
        <v>345</v>
      </c>
      <c r="B345" s="7">
        <v>22</v>
      </c>
      <c r="C345" s="7">
        <v>21.975000000000001</v>
      </c>
      <c r="D345" s="7">
        <v>21.07</v>
      </c>
      <c r="E345" s="7">
        <v>12.25</v>
      </c>
      <c r="F345" s="7">
        <v>-8.82</v>
      </c>
      <c r="G345" s="7">
        <v>16.66</v>
      </c>
      <c r="H345" s="7">
        <v>4.41</v>
      </c>
      <c r="I345" s="7">
        <v>2200</v>
      </c>
    </row>
    <row r="346" spans="1:9">
      <c r="A346" s="7">
        <v>346</v>
      </c>
      <c r="B346" s="7">
        <v>22</v>
      </c>
      <c r="C346" s="7">
        <v>22</v>
      </c>
      <c r="D346" s="7">
        <v>21.21</v>
      </c>
      <c r="E346" s="7">
        <v>12.11</v>
      </c>
      <c r="F346" s="7">
        <v>-9.1</v>
      </c>
      <c r="G346" s="7">
        <v>16.66</v>
      </c>
      <c r="H346" s="7">
        <v>4.55</v>
      </c>
      <c r="I346" s="7">
        <v>3860</v>
      </c>
    </row>
    <row r="347" spans="1:9">
      <c r="A347" s="7">
        <v>347</v>
      </c>
      <c r="B347" s="7">
        <v>21.975000000000001</v>
      </c>
      <c r="C347" s="7">
        <v>22.02</v>
      </c>
      <c r="D347" s="7">
        <v>21.32</v>
      </c>
      <c r="E347" s="7">
        <v>12.41</v>
      </c>
      <c r="F347" s="7">
        <v>-8.91</v>
      </c>
      <c r="G347" s="7">
        <v>16.87</v>
      </c>
      <c r="H347" s="7">
        <v>4.46</v>
      </c>
      <c r="I347" s="7">
        <v>34855</v>
      </c>
    </row>
    <row r="348" spans="1:9">
      <c r="A348" s="7">
        <v>348</v>
      </c>
      <c r="B348" s="7">
        <v>22.024999999999999</v>
      </c>
      <c r="C348" s="7">
        <v>22.05</v>
      </c>
      <c r="D348" s="7">
        <v>21.49</v>
      </c>
      <c r="E348" s="7">
        <v>12.47</v>
      </c>
      <c r="F348" s="7">
        <v>-9.01</v>
      </c>
      <c r="G348" s="7">
        <v>16.98</v>
      </c>
      <c r="H348" s="7">
        <v>4.51</v>
      </c>
      <c r="I348" s="7">
        <v>3800</v>
      </c>
    </row>
    <row r="349" spans="1:9">
      <c r="A349" s="7">
        <v>349</v>
      </c>
      <c r="B349" s="7">
        <v>22.05</v>
      </c>
      <c r="C349" s="7">
        <v>22.05</v>
      </c>
      <c r="D349" s="7">
        <v>21.49</v>
      </c>
      <c r="E349" s="7">
        <v>12.47</v>
      </c>
      <c r="F349" s="7">
        <v>-9.01</v>
      </c>
      <c r="G349" s="7">
        <v>16.98</v>
      </c>
      <c r="H349" s="7">
        <v>4.51</v>
      </c>
      <c r="I349" s="7">
        <v>7668</v>
      </c>
    </row>
    <row r="350" spans="1:9">
      <c r="A350" s="7">
        <v>350</v>
      </c>
      <c r="B350" s="7">
        <v>22.1</v>
      </c>
      <c r="C350" s="7">
        <v>22.074999999999999</v>
      </c>
      <c r="D350" s="7">
        <v>21.63</v>
      </c>
      <c r="E350" s="7">
        <v>12.11</v>
      </c>
      <c r="F350" s="7">
        <v>-9.52</v>
      </c>
      <c r="G350" s="7">
        <v>16.87</v>
      </c>
      <c r="H350" s="7">
        <v>4.76</v>
      </c>
      <c r="I350" s="7">
        <v>3762</v>
      </c>
    </row>
    <row r="351" spans="1:9">
      <c r="A351" s="7">
        <v>351</v>
      </c>
      <c r="B351" s="7">
        <v>22.1</v>
      </c>
      <c r="C351" s="7">
        <v>22.1</v>
      </c>
      <c r="D351" s="7">
        <v>21.76</v>
      </c>
      <c r="E351" s="7">
        <v>11.97</v>
      </c>
      <c r="F351" s="7">
        <v>-9.7899999999999991</v>
      </c>
      <c r="G351" s="7">
        <v>16.87</v>
      </c>
      <c r="H351" s="7">
        <v>4.9000000000000004</v>
      </c>
      <c r="I351" s="7">
        <v>9100</v>
      </c>
    </row>
    <row r="352" spans="1:9">
      <c r="A352" s="7">
        <v>352</v>
      </c>
      <c r="B352" s="7">
        <v>22.074999999999999</v>
      </c>
      <c r="C352" s="7">
        <v>22.074999999999999</v>
      </c>
      <c r="D352" s="7">
        <v>21.63</v>
      </c>
      <c r="E352" s="7">
        <v>12.11</v>
      </c>
      <c r="F352" s="7">
        <v>-9.52</v>
      </c>
      <c r="G352" s="7">
        <v>16.87</v>
      </c>
      <c r="H352" s="7">
        <v>4.76</v>
      </c>
      <c r="I352" s="7">
        <v>16488</v>
      </c>
    </row>
    <row r="353" spans="1:9">
      <c r="A353" s="7">
        <v>353</v>
      </c>
      <c r="B353" s="7">
        <v>22.074999999999999</v>
      </c>
      <c r="C353" s="7">
        <v>22.074999999999999</v>
      </c>
      <c r="D353" s="7">
        <v>21.63</v>
      </c>
      <c r="E353" s="7">
        <v>12.11</v>
      </c>
      <c r="F353" s="7">
        <v>-9.52</v>
      </c>
      <c r="G353" s="7">
        <v>16.87</v>
      </c>
      <c r="H353" s="7">
        <v>4.76</v>
      </c>
      <c r="I353" s="7">
        <v>28156</v>
      </c>
    </row>
    <row r="354" spans="1:9">
      <c r="A354" s="7">
        <v>354</v>
      </c>
      <c r="B354" s="7">
        <v>22.1</v>
      </c>
      <c r="C354" s="7">
        <v>22.125</v>
      </c>
      <c r="D354" s="7">
        <v>21.9</v>
      </c>
      <c r="E354" s="7">
        <v>12.06</v>
      </c>
      <c r="F354" s="7">
        <v>-9.84</v>
      </c>
      <c r="G354" s="7">
        <v>16.98</v>
      </c>
      <c r="H354" s="7">
        <v>4.92</v>
      </c>
      <c r="I354" s="7">
        <v>6830</v>
      </c>
    </row>
    <row r="355" spans="1:9">
      <c r="A355" s="7">
        <v>355</v>
      </c>
      <c r="B355" s="7">
        <v>22.125</v>
      </c>
      <c r="C355" s="7">
        <v>22.15</v>
      </c>
      <c r="D355" s="7">
        <v>22.04</v>
      </c>
      <c r="E355" s="7">
        <v>12.15</v>
      </c>
      <c r="F355" s="7">
        <v>-9.89</v>
      </c>
      <c r="G355" s="7">
        <v>17.09</v>
      </c>
      <c r="H355" s="7">
        <v>4.95</v>
      </c>
      <c r="I355" s="7">
        <v>14300</v>
      </c>
    </row>
    <row r="356" spans="1:9">
      <c r="A356" s="7">
        <v>356</v>
      </c>
      <c r="B356" s="7">
        <v>22.125</v>
      </c>
      <c r="C356" s="7">
        <v>22.074999999999999</v>
      </c>
      <c r="D356" s="7">
        <v>21.63</v>
      </c>
      <c r="E356" s="7">
        <v>12.11</v>
      </c>
      <c r="F356" s="7">
        <v>-9.52</v>
      </c>
      <c r="G356" s="7">
        <v>16.87</v>
      </c>
      <c r="H356" s="7">
        <v>4.76</v>
      </c>
      <c r="I356" s="7">
        <v>17820</v>
      </c>
    </row>
    <row r="357" spans="1:9">
      <c r="A357" s="7">
        <v>357</v>
      </c>
      <c r="B357" s="7">
        <v>22.055</v>
      </c>
      <c r="C357" s="7">
        <v>22.024999999999999</v>
      </c>
      <c r="D357" s="7">
        <v>21.35</v>
      </c>
      <c r="E357" s="7">
        <v>12.11</v>
      </c>
      <c r="F357" s="7">
        <v>-9.24</v>
      </c>
      <c r="G357" s="7">
        <v>16.73</v>
      </c>
      <c r="H357" s="7">
        <v>4.62</v>
      </c>
      <c r="I357" s="7">
        <v>8372</v>
      </c>
    </row>
    <row r="358" spans="1:9">
      <c r="A358" s="7">
        <v>358</v>
      </c>
      <c r="B358" s="7">
        <v>22.024999999999999</v>
      </c>
      <c r="C358" s="7">
        <v>22.024999999999999</v>
      </c>
      <c r="D358" s="7">
        <v>21.35</v>
      </c>
      <c r="E358" s="7">
        <v>12.11</v>
      </c>
      <c r="F358" s="7">
        <v>-9.24</v>
      </c>
      <c r="G358" s="7">
        <v>16.73</v>
      </c>
      <c r="H358" s="7">
        <v>4.62</v>
      </c>
      <c r="I358" s="7">
        <v>7143</v>
      </c>
    </row>
    <row r="359" spans="1:9">
      <c r="A359" s="7">
        <v>359</v>
      </c>
      <c r="B359" s="7">
        <v>22.024999999999999</v>
      </c>
      <c r="C359" s="7">
        <v>21.975000000000001</v>
      </c>
      <c r="D359" s="7">
        <v>21.07</v>
      </c>
      <c r="E359" s="7">
        <v>11.93</v>
      </c>
      <c r="F359" s="7">
        <v>-9.14</v>
      </c>
      <c r="G359" s="7">
        <v>16.5</v>
      </c>
      <c r="H359" s="7">
        <v>4.57</v>
      </c>
      <c r="I359" s="7">
        <v>8460</v>
      </c>
    </row>
    <row r="360" spans="1:9">
      <c r="A360" s="7">
        <v>360</v>
      </c>
      <c r="B360" s="7">
        <v>21.975000000000001</v>
      </c>
      <c r="C360" s="7">
        <v>21.975000000000001</v>
      </c>
      <c r="D360" s="7">
        <v>21.07</v>
      </c>
      <c r="E360" s="7">
        <v>11.93</v>
      </c>
      <c r="F360" s="7">
        <v>-9.14</v>
      </c>
      <c r="G360" s="7">
        <v>16.5</v>
      </c>
      <c r="H360" s="7">
        <v>4.57</v>
      </c>
      <c r="I360" s="7">
        <v>2600</v>
      </c>
    </row>
    <row r="361" spans="1:9">
      <c r="A361" s="7">
        <v>361</v>
      </c>
      <c r="B361" s="7">
        <v>21.975000000000001</v>
      </c>
      <c r="C361" s="7">
        <v>21.95</v>
      </c>
      <c r="D361" s="7">
        <v>20.94</v>
      </c>
      <c r="E361" s="7">
        <v>11.84</v>
      </c>
      <c r="F361" s="7">
        <v>-9.09</v>
      </c>
      <c r="G361" s="7">
        <v>16.39</v>
      </c>
      <c r="H361" s="7">
        <v>4.55</v>
      </c>
      <c r="I361" s="7">
        <v>5377</v>
      </c>
    </row>
    <row r="362" spans="1:9">
      <c r="A362" s="7">
        <v>362</v>
      </c>
      <c r="B362" s="7">
        <v>21.95</v>
      </c>
      <c r="C362" s="7">
        <v>21.975000000000001</v>
      </c>
      <c r="D362" s="7">
        <v>21.07</v>
      </c>
      <c r="E362" s="7">
        <v>11.93</v>
      </c>
      <c r="F362" s="7">
        <v>-9.14</v>
      </c>
      <c r="G362" s="7">
        <v>16.5</v>
      </c>
      <c r="H362" s="7">
        <v>4.57</v>
      </c>
      <c r="I362" s="7">
        <v>1300</v>
      </c>
    </row>
    <row r="363" spans="1:9">
      <c r="A363" s="7">
        <v>363</v>
      </c>
      <c r="B363" s="7">
        <v>21.975000000000001</v>
      </c>
      <c r="C363" s="7">
        <v>21.975000000000001</v>
      </c>
      <c r="D363" s="7">
        <v>21.07</v>
      </c>
      <c r="E363" s="7">
        <v>11.93</v>
      </c>
      <c r="F363" s="7">
        <v>-9.14</v>
      </c>
      <c r="G363" s="7">
        <v>16.5</v>
      </c>
      <c r="H363" s="7">
        <v>4.57</v>
      </c>
      <c r="I363" s="7">
        <v>27076</v>
      </c>
    </row>
    <row r="364" spans="1:9">
      <c r="A364" s="7">
        <v>364</v>
      </c>
      <c r="B364" s="7">
        <v>21.95</v>
      </c>
      <c r="C364" s="7">
        <v>21.85</v>
      </c>
      <c r="D364" s="7">
        <v>20.39</v>
      </c>
      <c r="E364" s="7">
        <v>11.71</v>
      </c>
      <c r="F364" s="7">
        <v>-8.67</v>
      </c>
      <c r="G364" s="7">
        <v>16.05</v>
      </c>
      <c r="H364" s="7">
        <v>4.34</v>
      </c>
      <c r="I364" s="7">
        <v>35767</v>
      </c>
    </row>
    <row r="365" spans="1:9">
      <c r="A365" s="7">
        <v>365</v>
      </c>
      <c r="B365" s="7">
        <v>21.85</v>
      </c>
      <c r="C365" s="7">
        <v>21.85</v>
      </c>
      <c r="D365" s="7">
        <v>20.39</v>
      </c>
      <c r="E365" s="7">
        <v>11.71</v>
      </c>
      <c r="F365" s="7">
        <v>-8.67</v>
      </c>
      <c r="G365" s="7">
        <v>16.05</v>
      </c>
      <c r="H365" s="7">
        <v>4.34</v>
      </c>
      <c r="I365" s="7">
        <v>4121</v>
      </c>
    </row>
    <row r="366" spans="1:9">
      <c r="A366" s="7">
        <v>366</v>
      </c>
      <c r="B366" s="7">
        <v>21.85</v>
      </c>
      <c r="C366" s="7">
        <v>21.85</v>
      </c>
      <c r="D366" s="7">
        <v>20.39</v>
      </c>
      <c r="E366" s="7">
        <v>11.71</v>
      </c>
      <c r="F366" s="7">
        <v>-8.67</v>
      </c>
      <c r="G366" s="7">
        <v>16.05</v>
      </c>
      <c r="H366" s="7">
        <v>4.34</v>
      </c>
      <c r="I366" s="7">
        <v>7838</v>
      </c>
    </row>
    <row r="367" spans="1:9">
      <c r="A367" s="7">
        <v>367</v>
      </c>
      <c r="B367" s="7">
        <v>21.8</v>
      </c>
      <c r="C367" s="7">
        <v>21.8</v>
      </c>
      <c r="D367" s="7">
        <v>20.11</v>
      </c>
      <c r="E367" s="7">
        <v>11.99</v>
      </c>
      <c r="F367" s="7">
        <v>-8.1199999999999992</v>
      </c>
      <c r="G367" s="7">
        <v>16.05</v>
      </c>
      <c r="H367" s="7">
        <v>4.0599999999999996</v>
      </c>
      <c r="I367" s="7">
        <v>16445</v>
      </c>
    </row>
    <row r="368" spans="1:9">
      <c r="A368" s="7">
        <v>368</v>
      </c>
      <c r="B368" s="7">
        <v>21.8</v>
      </c>
      <c r="C368" s="7">
        <v>21.75</v>
      </c>
      <c r="D368" s="7">
        <v>19.829999999999998</v>
      </c>
      <c r="E368" s="7">
        <v>11.8</v>
      </c>
      <c r="F368" s="7">
        <v>-8.0299999999999994</v>
      </c>
      <c r="G368" s="7">
        <v>15.82</v>
      </c>
      <c r="H368" s="7">
        <v>4.0199999999999996</v>
      </c>
      <c r="I368" s="7">
        <v>9150</v>
      </c>
    </row>
    <row r="369" spans="1:9">
      <c r="A369" s="7">
        <v>369</v>
      </c>
      <c r="B369" s="7">
        <v>21.774999999999999</v>
      </c>
      <c r="C369" s="7">
        <v>21.8</v>
      </c>
      <c r="D369" s="7">
        <v>20.11</v>
      </c>
      <c r="E369" s="7">
        <v>11.76</v>
      </c>
      <c r="F369" s="7">
        <v>-8.35</v>
      </c>
      <c r="G369" s="7">
        <v>15.93</v>
      </c>
      <c r="H369" s="7">
        <v>4.18</v>
      </c>
      <c r="I369" s="7">
        <v>9472</v>
      </c>
    </row>
    <row r="370" spans="1:9">
      <c r="A370" s="7">
        <v>370</v>
      </c>
      <c r="B370" s="7">
        <v>21.824999999999999</v>
      </c>
      <c r="C370" s="7">
        <v>21.85</v>
      </c>
      <c r="D370" s="7">
        <v>20.39</v>
      </c>
      <c r="E370" s="7">
        <v>11.71</v>
      </c>
      <c r="F370" s="7">
        <v>-8.67</v>
      </c>
      <c r="G370" s="7">
        <v>16.05</v>
      </c>
      <c r="H370" s="7">
        <v>4.34</v>
      </c>
      <c r="I370" s="7">
        <v>12217</v>
      </c>
    </row>
    <row r="371" spans="1:9">
      <c r="A371" s="7">
        <v>371</v>
      </c>
      <c r="B371" s="7">
        <v>21.875</v>
      </c>
      <c r="C371" s="7">
        <v>21.875</v>
      </c>
      <c r="D371" s="7">
        <v>20.52</v>
      </c>
      <c r="E371" s="7">
        <v>11.57</v>
      </c>
      <c r="F371" s="7">
        <v>-8.9499999999999993</v>
      </c>
      <c r="G371" s="7">
        <v>16.05</v>
      </c>
      <c r="H371" s="7">
        <v>4.47</v>
      </c>
      <c r="I371" s="7">
        <v>15659</v>
      </c>
    </row>
    <row r="372" spans="1:9">
      <c r="A372" s="7">
        <v>372</v>
      </c>
      <c r="B372" s="7">
        <v>21.875</v>
      </c>
      <c r="C372" s="7">
        <v>21.8736</v>
      </c>
      <c r="D372" s="7">
        <v>20.52</v>
      </c>
      <c r="E372" s="7">
        <v>11.57</v>
      </c>
      <c r="F372" s="7">
        <v>-8.9499999999999993</v>
      </c>
      <c r="G372" s="7">
        <v>16.04</v>
      </c>
      <c r="H372" s="7">
        <v>4.47</v>
      </c>
      <c r="I372" s="7">
        <v>15030</v>
      </c>
    </row>
    <row r="373" spans="1:9">
      <c r="A373" s="7">
        <v>373</v>
      </c>
      <c r="B373" s="7">
        <v>21.85</v>
      </c>
      <c r="C373" s="7">
        <v>21.875</v>
      </c>
      <c r="D373" s="7">
        <v>20.52</v>
      </c>
      <c r="E373" s="7">
        <v>11.79</v>
      </c>
      <c r="F373" s="7">
        <v>-8.73</v>
      </c>
      <c r="G373" s="7">
        <v>16.16</v>
      </c>
      <c r="H373" s="7">
        <v>4.37</v>
      </c>
      <c r="I373" s="7">
        <v>3000</v>
      </c>
    </row>
    <row r="374" spans="1:9">
      <c r="A374" s="7">
        <v>374</v>
      </c>
      <c r="B374" s="7">
        <v>21.85</v>
      </c>
      <c r="C374" s="7">
        <v>21.875</v>
      </c>
      <c r="D374" s="7">
        <v>20.52</v>
      </c>
      <c r="E374" s="7">
        <v>12.02</v>
      </c>
      <c r="F374" s="7">
        <v>-8.5</v>
      </c>
      <c r="G374" s="7">
        <v>16.27</v>
      </c>
      <c r="H374" s="7">
        <v>4.25</v>
      </c>
      <c r="I374" s="7">
        <v>1800</v>
      </c>
    </row>
    <row r="375" spans="1:9">
      <c r="A375" s="7">
        <v>375</v>
      </c>
      <c r="B375" s="7">
        <v>21.875</v>
      </c>
      <c r="C375" s="7">
        <v>21.925000000000001</v>
      </c>
      <c r="D375" s="7">
        <v>20.8</v>
      </c>
      <c r="E375" s="7">
        <v>12.2</v>
      </c>
      <c r="F375" s="7">
        <v>-8.6</v>
      </c>
      <c r="G375" s="7">
        <v>16.5</v>
      </c>
      <c r="H375" s="7">
        <v>4.3</v>
      </c>
      <c r="I375" s="7">
        <v>21296</v>
      </c>
    </row>
    <row r="376" spans="1:9">
      <c r="A376" s="7">
        <v>376</v>
      </c>
      <c r="B376" s="7">
        <v>21.925000000000001</v>
      </c>
      <c r="C376" s="7">
        <v>21.875</v>
      </c>
      <c r="D376" s="7">
        <v>20.52</v>
      </c>
      <c r="E376" s="7">
        <v>12.02</v>
      </c>
      <c r="F376" s="7">
        <v>-8.5</v>
      </c>
      <c r="G376" s="7">
        <v>16.27</v>
      </c>
      <c r="H376" s="7">
        <v>4.25</v>
      </c>
      <c r="I376" s="7">
        <v>12755</v>
      </c>
    </row>
    <row r="377" spans="1:9">
      <c r="A377" s="7">
        <v>377</v>
      </c>
      <c r="B377" s="7">
        <v>21.85</v>
      </c>
      <c r="C377" s="7">
        <v>21.85</v>
      </c>
      <c r="D377" s="7">
        <v>20.39</v>
      </c>
      <c r="E377" s="7">
        <v>12.16</v>
      </c>
      <c r="F377" s="7">
        <v>-8.23</v>
      </c>
      <c r="G377" s="7">
        <v>16.27</v>
      </c>
      <c r="H377" s="7">
        <v>4.1100000000000003</v>
      </c>
      <c r="I377" s="7">
        <v>11755</v>
      </c>
    </row>
    <row r="378" spans="1:9">
      <c r="A378" s="7">
        <v>378</v>
      </c>
      <c r="B378" s="7">
        <v>21.9</v>
      </c>
      <c r="C378" s="7">
        <v>21.85</v>
      </c>
      <c r="D378" s="7">
        <v>20.39</v>
      </c>
      <c r="E378" s="7">
        <v>11.7</v>
      </c>
      <c r="F378" s="7">
        <v>-8.68</v>
      </c>
      <c r="G378" s="7">
        <v>16.04</v>
      </c>
      <c r="H378" s="7">
        <v>4.34</v>
      </c>
      <c r="I378" s="7">
        <v>2480</v>
      </c>
    </row>
    <row r="379" spans="1:9">
      <c r="A379" s="7">
        <v>379</v>
      </c>
      <c r="B379" s="7">
        <v>21.85</v>
      </c>
      <c r="C379" s="7">
        <v>21.85</v>
      </c>
      <c r="D379" s="7">
        <v>20.39</v>
      </c>
      <c r="E379" s="7">
        <v>11.7</v>
      </c>
      <c r="F379" s="7">
        <v>-8.68</v>
      </c>
      <c r="G379" s="7">
        <v>16.04</v>
      </c>
      <c r="H379" s="7">
        <v>4.34</v>
      </c>
      <c r="I379" s="7">
        <v>16060</v>
      </c>
    </row>
    <row r="380" spans="1:9">
      <c r="A380" s="7">
        <v>380</v>
      </c>
      <c r="B380" s="7">
        <v>21.875</v>
      </c>
      <c r="C380" s="7">
        <v>21.875</v>
      </c>
      <c r="D380" s="7">
        <v>20.52</v>
      </c>
      <c r="E380" s="7">
        <v>11.56</v>
      </c>
      <c r="F380" s="7">
        <v>-8.9600000000000009</v>
      </c>
      <c r="G380" s="7">
        <v>16.04</v>
      </c>
      <c r="H380" s="7">
        <v>4.4800000000000004</v>
      </c>
      <c r="I380" s="7">
        <v>17977</v>
      </c>
    </row>
    <row r="381" spans="1:9">
      <c r="A381" s="7">
        <v>381</v>
      </c>
      <c r="B381" s="7">
        <v>21.85</v>
      </c>
      <c r="C381" s="7">
        <v>21.875</v>
      </c>
      <c r="D381" s="7">
        <v>20.52</v>
      </c>
      <c r="E381" s="7">
        <v>11.79</v>
      </c>
      <c r="F381" s="7">
        <v>-8.73</v>
      </c>
      <c r="G381" s="7">
        <v>16.16</v>
      </c>
      <c r="H381" s="7">
        <v>4.37</v>
      </c>
      <c r="I381" s="7">
        <v>33609</v>
      </c>
    </row>
    <row r="382" spans="1:9">
      <c r="A382" s="7">
        <v>382</v>
      </c>
      <c r="B382" s="7">
        <v>21.85</v>
      </c>
      <c r="C382" s="7">
        <v>21.85</v>
      </c>
      <c r="D382" s="7">
        <v>20.39</v>
      </c>
      <c r="E382" s="7">
        <v>11.93</v>
      </c>
      <c r="F382" s="7">
        <v>-8.4600000000000009</v>
      </c>
      <c r="G382" s="7">
        <v>16.16</v>
      </c>
      <c r="H382" s="7">
        <v>4.2300000000000004</v>
      </c>
      <c r="I382" s="7">
        <v>8100</v>
      </c>
    </row>
    <row r="383" spans="1:9">
      <c r="A383" s="7">
        <v>383</v>
      </c>
      <c r="B383" s="7">
        <v>21.85</v>
      </c>
      <c r="C383" s="7">
        <v>21.85</v>
      </c>
      <c r="D383" s="7">
        <v>20.39</v>
      </c>
      <c r="E383" s="7">
        <v>11.93</v>
      </c>
      <c r="F383" s="7">
        <v>-8.4600000000000009</v>
      </c>
      <c r="G383" s="7">
        <v>16.16</v>
      </c>
      <c r="H383" s="7">
        <v>4.2300000000000004</v>
      </c>
      <c r="I383" s="7">
        <v>9090</v>
      </c>
    </row>
    <row r="384" spans="1:9">
      <c r="A384" s="7">
        <v>384</v>
      </c>
      <c r="B384" s="7">
        <v>21.85</v>
      </c>
      <c r="C384" s="7">
        <v>21.824999999999999</v>
      </c>
      <c r="D384" s="7">
        <v>20.25</v>
      </c>
      <c r="E384" s="7">
        <v>11.84</v>
      </c>
      <c r="F384" s="7">
        <v>-8.41</v>
      </c>
      <c r="G384" s="7">
        <v>16.04</v>
      </c>
      <c r="H384" s="7">
        <v>4.2</v>
      </c>
      <c r="I384" s="7">
        <v>32661</v>
      </c>
    </row>
    <row r="385" spans="1:9">
      <c r="A385" s="7">
        <v>385</v>
      </c>
      <c r="B385" s="7">
        <v>21.819800000000001</v>
      </c>
      <c r="C385" s="7">
        <v>21.8</v>
      </c>
      <c r="D385" s="7">
        <v>20.11</v>
      </c>
      <c r="E385" s="7">
        <v>11.8</v>
      </c>
      <c r="F385" s="7">
        <v>-8.31</v>
      </c>
      <c r="G385" s="7">
        <v>15.95</v>
      </c>
      <c r="H385" s="7">
        <v>4.16</v>
      </c>
      <c r="I385" s="7">
        <v>10884</v>
      </c>
    </row>
    <row r="386" spans="1:9">
      <c r="A386" s="7">
        <v>386</v>
      </c>
      <c r="B386" s="7">
        <v>21.824999999999999</v>
      </c>
      <c r="C386" s="7">
        <v>21.824999999999999</v>
      </c>
      <c r="D386" s="7">
        <v>20.25</v>
      </c>
      <c r="E386" s="7">
        <v>11.66</v>
      </c>
      <c r="F386" s="7">
        <v>-8.59</v>
      </c>
      <c r="G386" s="7">
        <v>15.95</v>
      </c>
      <c r="H386" s="7">
        <v>4.3</v>
      </c>
      <c r="I386" s="7">
        <v>16971</v>
      </c>
    </row>
    <row r="387" spans="1:9">
      <c r="A387" s="7">
        <v>387</v>
      </c>
      <c r="B387" s="7">
        <v>21.8</v>
      </c>
      <c r="C387" s="7">
        <v>21.824999999999999</v>
      </c>
      <c r="D387" s="7">
        <v>20.25</v>
      </c>
      <c r="E387" s="7">
        <v>11.89</v>
      </c>
      <c r="F387" s="7">
        <v>-8.36</v>
      </c>
      <c r="G387" s="7">
        <v>16.07</v>
      </c>
      <c r="H387" s="7">
        <v>4.18</v>
      </c>
      <c r="I387" s="7">
        <v>15089</v>
      </c>
    </row>
    <row r="388" spans="1:9">
      <c r="A388" s="7">
        <v>388</v>
      </c>
      <c r="B388" s="7">
        <v>21.8</v>
      </c>
      <c r="C388" s="7">
        <v>21.8</v>
      </c>
      <c r="D388" s="7">
        <v>20.11</v>
      </c>
      <c r="E388" s="7">
        <v>12.02</v>
      </c>
      <c r="F388" s="7">
        <v>-8.09</v>
      </c>
      <c r="G388" s="7">
        <v>16.07</v>
      </c>
      <c r="H388" s="7">
        <v>4.04</v>
      </c>
      <c r="I388" s="7">
        <v>36183</v>
      </c>
    </row>
    <row r="389" spans="1:9">
      <c r="A389" s="7">
        <v>389</v>
      </c>
      <c r="B389" s="7">
        <v>21.844999999999999</v>
      </c>
      <c r="C389" s="7">
        <v>21.7</v>
      </c>
      <c r="D389" s="7">
        <v>19.559999999999999</v>
      </c>
      <c r="E389" s="7">
        <v>11.25</v>
      </c>
      <c r="F389" s="7">
        <v>-8.31</v>
      </c>
      <c r="G389" s="7">
        <v>15.4</v>
      </c>
      <c r="H389" s="7">
        <v>4.16</v>
      </c>
      <c r="I389" s="7">
        <v>116082</v>
      </c>
    </row>
    <row r="390" spans="1:9">
      <c r="A390" s="7">
        <v>390</v>
      </c>
      <c r="B390" s="7">
        <v>21.725000000000001</v>
      </c>
      <c r="C390" s="7">
        <v>21.65</v>
      </c>
      <c r="D390" s="7">
        <v>19.28</v>
      </c>
      <c r="E390" s="7">
        <v>10.83</v>
      </c>
      <c r="F390" s="7">
        <v>-8.4499999999999993</v>
      </c>
      <c r="G390" s="7">
        <v>15.06</v>
      </c>
      <c r="H390" s="7">
        <v>4.2300000000000004</v>
      </c>
      <c r="I390" s="7">
        <v>276941</v>
      </c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7"/>
  <sheetViews>
    <sheetView workbookViewId="0">
      <selection activeCell="B5" sqref="B5"/>
    </sheetView>
  </sheetViews>
  <sheetFormatPr baseColWidth="10" defaultRowHeight="15" x14ac:dyDescent="0"/>
  <cols>
    <col min="1" max="1" width="10.83203125" style="18"/>
  </cols>
  <sheetData>
    <row r="1" spans="1:4">
      <c r="A1" s="18">
        <v>43101</v>
      </c>
      <c r="B1">
        <v>1000</v>
      </c>
    </row>
    <row r="2" spans="1:4">
      <c r="A2" s="18">
        <v>43132</v>
      </c>
      <c r="B2">
        <f>B1*(1+(0.04*20))</f>
        <v>1800</v>
      </c>
    </row>
    <row r="3" spans="1:4">
      <c r="A3" s="18">
        <v>43160</v>
      </c>
      <c r="B3">
        <f t="shared" ref="B3:B10" si="0">B2*(1+(0.06*20))</f>
        <v>3960.0000000000005</v>
      </c>
    </row>
    <row r="4" spans="1:4">
      <c r="A4" s="18">
        <v>43191</v>
      </c>
      <c r="B4">
        <f t="shared" si="0"/>
        <v>8712.0000000000018</v>
      </c>
    </row>
    <row r="5" spans="1:4">
      <c r="A5" s="18">
        <v>43221</v>
      </c>
      <c r="B5">
        <f t="shared" si="0"/>
        <v>19166.400000000005</v>
      </c>
    </row>
    <row r="6" spans="1:4">
      <c r="A6" s="18">
        <v>43252</v>
      </c>
      <c r="B6">
        <f>B5+26400</f>
        <v>45566.400000000009</v>
      </c>
      <c r="D6">
        <f>22000*0.06*20</f>
        <v>26400</v>
      </c>
    </row>
    <row r="7" spans="1:4">
      <c r="A7" s="18">
        <v>43282</v>
      </c>
      <c r="B7">
        <f t="shared" ref="B7:B46" si="1">B6+26400</f>
        <v>71966.400000000009</v>
      </c>
    </row>
    <row r="8" spans="1:4">
      <c r="A8" s="18">
        <v>43313</v>
      </c>
      <c r="B8">
        <f t="shared" si="1"/>
        <v>98366.400000000009</v>
      </c>
    </row>
    <row r="9" spans="1:4">
      <c r="A9" s="18">
        <v>43344</v>
      </c>
      <c r="B9">
        <f t="shared" si="1"/>
        <v>124766.40000000001</v>
      </c>
    </row>
    <row r="10" spans="1:4">
      <c r="A10" s="18">
        <v>43374</v>
      </c>
      <c r="B10">
        <f t="shared" si="1"/>
        <v>151166.40000000002</v>
      </c>
    </row>
    <row r="11" spans="1:4">
      <c r="A11" s="18">
        <v>43405</v>
      </c>
      <c r="B11">
        <f t="shared" si="1"/>
        <v>177566.40000000002</v>
      </c>
    </row>
    <row r="12" spans="1:4">
      <c r="A12" s="18">
        <v>43435</v>
      </c>
      <c r="B12">
        <f t="shared" si="1"/>
        <v>203966.40000000002</v>
      </c>
    </row>
    <row r="13" spans="1:4">
      <c r="A13" s="18">
        <v>43466</v>
      </c>
      <c r="B13">
        <f t="shared" si="1"/>
        <v>230366.40000000002</v>
      </c>
    </row>
    <row r="14" spans="1:4">
      <c r="A14" s="18">
        <v>43497</v>
      </c>
      <c r="B14">
        <f t="shared" si="1"/>
        <v>256766.40000000002</v>
      </c>
    </row>
    <row r="15" spans="1:4">
      <c r="A15" s="18">
        <v>43525</v>
      </c>
      <c r="B15">
        <f t="shared" si="1"/>
        <v>283166.40000000002</v>
      </c>
    </row>
    <row r="16" spans="1:4">
      <c r="A16" s="18">
        <v>43556</v>
      </c>
      <c r="B16">
        <f t="shared" si="1"/>
        <v>309566.40000000002</v>
      </c>
    </row>
    <row r="17" spans="1:2">
      <c r="A17" s="18">
        <v>43586</v>
      </c>
      <c r="B17">
        <f t="shared" si="1"/>
        <v>335966.4</v>
      </c>
    </row>
    <row r="18" spans="1:2">
      <c r="A18" s="18">
        <v>43617</v>
      </c>
      <c r="B18">
        <f t="shared" si="1"/>
        <v>362366.4</v>
      </c>
    </row>
    <row r="19" spans="1:2">
      <c r="A19" s="18">
        <v>43647</v>
      </c>
      <c r="B19">
        <f t="shared" si="1"/>
        <v>388766.4</v>
      </c>
    </row>
    <row r="20" spans="1:2">
      <c r="A20" s="18">
        <v>43678</v>
      </c>
      <c r="B20">
        <f t="shared" si="1"/>
        <v>415166.4</v>
      </c>
    </row>
    <row r="21" spans="1:2">
      <c r="A21" s="18">
        <v>43709</v>
      </c>
      <c r="B21">
        <f t="shared" si="1"/>
        <v>441566.4</v>
      </c>
    </row>
    <row r="22" spans="1:2">
      <c r="A22" s="18">
        <v>43739</v>
      </c>
      <c r="B22">
        <f t="shared" si="1"/>
        <v>467966.4</v>
      </c>
    </row>
    <row r="23" spans="1:2">
      <c r="A23" s="18">
        <v>43770</v>
      </c>
      <c r="B23">
        <f t="shared" si="1"/>
        <v>494366.4</v>
      </c>
    </row>
    <row r="24" spans="1:2">
      <c r="A24" s="18">
        <v>43800</v>
      </c>
      <c r="B24">
        <f t="shared" si="1"/>
        <v>520766.4</v>
      </c>
    </row>
    <row r="25" spans="1:2">
      <c r="A25" s="18">
        <v>43831</v>
      </c>
      <c r="B25">
        <f t="shared" si="1"/>
        <v>547166.4</v>
      </c>
    </row>
    <row r="26" spans="1:2">
      <c r="A26" s="18">
        <v>43862</v>
      </c>
      <c r="B26">
        <f t="shared" si="1"/>
        <v>573566.4</v>
      </c>
    </row>
    <row r="27" spans="1:2">
      <c r="A27" s="18">
        <v>43891</v>
      </c>
      <c r="B27">
        <f t="shared" si="1"/>
        <v>599966.4</v>
      </c>
    </row>
    <row r="28" spans="1:2">
      <c r="A28" s="18">
        <v>43922</v>
      </c>
      <c r="B28">
        <f t="shared" si="1"/>
        <v>626366.4</v>
      </c>
    </row>
    <row r="29" spans="1:2">
      <c r="A29" s="18">
        <v>43952</v>
      </c>
      <c r="B29">
        <f t="shared" si="1"/>
        <v>652766.4</v>
      </c>
    </row>
    <row r="30" spans="1:2">
      <c r="A30" s="18">
        <v>43983</v>
      </c>
      <c r="B30">
        <f t="shared" si="1"/>
        <v>679166.4</v>
      </c>
    </row>
    <row r="31" spans="1:2">
      <c r="A31" s="18">
        <v>44013</v>
      </c>
      <c r="B31">
        <f t="shared" si="1"/>
        <v>705566.4</v>
      </c>
    </row>
    <row r="32" spans="1:2">
      <c r="A32" s="18">
        <v>44044</v>
      </c>
      <c r="B32">
        <f t="shared" si="1"/>
        <v>731966.4</v>
      </c>
    </row>
    <row r="33" spans="1:2">
      <c r="A33" s="18">
        <v>44075</v>
      </c>
      <c r="B33">
        <f t="shared" si="1"/>
        <v>758366.4</v>
      </c>
    </row>
    <row r="34" spans="1:2">
      <c r="A34" s="18">
        <v>44105</v>
      </c>
      <c r="B34">
        <f t="shared" si="1"/>
        <v>784766.4</v>
      </c>
    </row>
    <row r="35" spans="1:2">
      <c r="A35" s="18">
        <v>44136</v>
      </c>
      <c r="B35">
        <f t="shared" si="1"/>
        <v>811166.4</v>
      </c>
    </row>
    <row r="36" spans="1:2">
      <c r="A36" s="18">
        <v>44166</v>
      </c>
      <c r="B36">
        <f t="shared" si="1"/>
        <v>837566.4</v>
      </c>
    </row>
    <row r="37" spans="1:2">
      <c r="A37" s="18">
        <v>44197</v>
      </c>
      <c r="B37">
        <f t="shared" si="1"/>
        <v>863966.4</v>
      </c>
    </row>
    <row r="38" spans="1:2">
      <c r="A38" s="18">
        <v>44228</v>
      </c>
      <c r="B38">
        <f t="shared" si="1"/>
        <v>890366.4</v>
      </c>
    </row>
    <row r="39" spans="1:2">
      <c r="A39" s="18">
        <v>44256</v>
      </c>
      <c r="B39">
        <f t="shared" si="1"/>
        <v>916766.4</v>
      </c>
    </row>
    <row r="40" spans="1:2">
      <c r="A40" s="18">
        <v>44287</v>
      </c>
      <c r="B40">
        <f t="shared" si="1"/>
        <v>943166.4</v>
      </c>
    </row>
    <row r="41" spans="1:2">
      <c r="A41" s="18">
        <v>44317</v>
      </c>
      <c r="B41">
        <f t="shared" si="1"/>
        <v>969566.4</v>
      </c>
    </row>
    <row r="42" spans="1:2">
      <c r="A42" s="18">
        <v>44348</v>
      </c>
      <c r="B42">
        <f t="shared" si="1"/>
        <v>995966.4</v>
      </c>
    </row>
    <row r="43" spans="1:2">
      <c r="A43" s="18">
        <v>44378</v>
      </c>
      <c r="B43">
        <f t="shared" si="1"/>
        <v>1022366.4</v>
      </c>
    </row>
    <row r="44" spans="1:2">
      <c r="A44" s="18">
        <v>44409</v>
      </c>
      <c r="B44">
        <f t="shared" si="1"/>
        <v>1048766.3999999999</v>
      </c>
    </row>
    <row r="45" spans="1:2">
      <c r="A45" s="18">
        <v>44440</v>
      </c>
      <c r="B45">
        <f t="shared" si="1"/>
        <v>1075166.3999999999</v>
      </c>
    </row>
    <row r="46" spans="1:2">
      <c r="A46" s="18">
        <v>44470</v>
      </c>
      <c r="B46">
        <f t="shared" si="1"/>
        <v>1101566.3999999999</v>
      </c>
    </row>
    <row r="47" spans="1:2">
      <c r="A47" s="18">
        <v>44501</v>
      </c>
    </row>
    <row r="48" spans="1:2">
      <c r="A48" s="18">
        <v>44531</v>
      </c>
    </row>
    <row r="49" spans="1:1">
      <c r="A49" s="18">
        <v>44562</v>
      </c>
    </row>
    <row r="50" spans="1:1">
      <c r="A50" s="18">
        <v>44593</v>
      </c>
    </row>
    <row r="51" spans="1:1">
      <c r="A51" s="18">
        <v>44621</v>
      </c>
    </row>
    <row r="52" spans="1:1">
      <c r="A52" s="18">
        <v>44652</v>
      </c>
    </row>
    <row r="53" spans="1:1">
      <c r="A53" s="18">
        <v>44682</v>
      </c>
    </row>
    <row r="54" spans="1:1">
      <c r="A54" s="18">
        <v>44713</v>
      </c>
    </row>
    <row r="55" spans="1:1">
      <c r="A55" s="18">
        <v>44743</v>
      </c>
    </row>
    <row r="56" spans="1:1">
      <c r="A56" s="18">
        <v>44774</v>
      </c>
    </row>
    <row r="57" spans="1:1">
      <c r="A57" s="18">
        <v>44805</v>
      </c>
    </row>
    <row r="58" spans="1:1">
      <c r="A58" s="18">
        <v>44835</v>
      </c>
    </row>
    <row r="59" spans="1:1">
      <c r="A59" s="18">
        <v>44866</v>
      </c>
    </row>
    <row r="60" spans="1:1">
      <c r="A60" s="18">
        <v>44896</v>
      </c>
    </row>
    <row r="61" spans="1:1">
      <c r="A61" s="18">
        <v>44927</v>
      </c>
    </row>
    <row r="62" spans="1:1">
      <c r="A62" s="18">
        <v>44958</v>
      </c>
    </row>
    <row r="63" spans="1:1">
      <c r="A63" s="18">
        <v>44986</v>
      </c>
    </row>
    <row r="64" spans="1:1">
      <c r="A64" s="18">
        <v>45017</v>
      </c>
    </row>
    <row r="65" spans="1:1">
      <c r="A65" s="18">
        <v>45047</v>
      </c>
    </row>
    <row r="66" spans="1:1">
      <c r="A66" s="18">
        <v>45078</v>
      </c>
    </row>
    <row r="67" spans="1:1">
      <c r="A67" s="18">
        <v>45108</v>
      </c>
    </row>
    <row r="68" spans="1:1">
      <c r="A68" s="18">
        <v>45139</v>
      </c>
    </row>
    <row r="69" spans="1:1">
      <c r="A69" s="18">
        <v>45170</v>
      </c>
    </row>
    <row r="70" spans="1:1">
      <c r="A70" s="18">
        <v>45200</v>
      </c>
    </row>
    <row r="71" spans="1:1">
      <c r="A71" s="18">
        <v>45231</v>
      </c>
    </row>
    <row r="72" spans="1:1">
      <c r="A72" s="18">
        <v>45261</v>
      </c>
    </row>
    <row r="73" spans="1:1">
      <c r="A73" s="18">
        <v>45292</v>
      </c>
    </row>
    <row r="74" spans="1:1">
      <c r="A74" s="18">
        <v>45323</v>
      </c>
    </row>
    <row r="75" spans="1:1">
      <c r="A75" s="18">
        <v>45352</v>
      </c>
    </row>
    <row r="76" spans="1:1">
      <c r="A76" s="18">
        <v>45383</v>
      </c>
    </row>
    <row r="77" spans="1:1">
      <c r="A77" s="18">
        <v>45413</v>
      </c>
    </row>
    <row r="78" spans="1:1">
      <c r="A78" s="18">
        <v>45444</v>
      </c>
    </row>
    <row r="79" spans="1:1">
      <c r="A79" s="18">
        <v>45474</v>
      </c>
    </row>
    <row r="80" spans="1:1">
      <c r="A80" s="18">
        <v>45505</v>
      </c>
    </row>
    <row r="81" spans="1:1">
      <c r="A81" s="18">
        <v>45536</v>
      </c>
    </row>
    <row r="82" spans="1:1">
      <c r="A82" s="18">
        <v>45566</v>
      </c>
    </row>
    <row r="83" spans="1:1">
      <c r="A83" s="18">
        <v>45597</v>
      </c>
    </row>
    <row r="84" spans="1:1">
      <c r="A84" s="18">
        <v>45627</v>
      </c>
    </row>
    <row r="85" spans="1:1">
      <c r="A85" s="18">
        <v>45658</v>
      </c>
    </row>
    <row r="86" spans="1:1">
      <c r="A86" s="18">
        <v>45689</v>
      </c>
    </row>
    <row r="87" spans="1:1">
      <c r="A87" s="18">
        <v>45717</v>
      </c>
    </row>
    <row r="88" spans="1:1">
      <c r="A88" s="18">
        <v>45748</v>
      </c>
    </row>
    <row r="89" spans="1:1">
      <c r="A89" s="18">
        <v>45778</v>
      </c>
    </row>
    <row r="90" spans="1:1">
      <c r="A90" s="18">
        <v>45809</v>
      </c>
    </row>
    <row r="91" spans="1:1">
      <c r="A91" s="18">
        <v>45839</v>
      </c>
    </row>
    <row r="92" spans="1:1">
      <c r="A92" s="18">
        <v>45870</v>
      </c>
    </row>
    <row r="93" spans="1:1">
      <c r="A93" s="18">
        <v>45901</v>
      </c>
    </row>
    <row r="94" spans="1:1">
      <c r="A94" s="18">
        <v>45931</v>
      </c>
    </row>
    <row r="95" spans="1:1">
      <c r="A95" s="18">
        <v>45962</v>
      </c>
    </row>
    <row r="96" spans="1:1">
      <c r="A96" s="18">
        <v>45992</v>
      </c>
    </row>
    <row r="97" spans="1:1">
      <c r="A97" s="18">
        <v>46023</v>
      </c>
    </row>
    <row r="98" spans="1:1">
      <c r="A98" s="18">
        <v>46054</v>
      </c>
    </row>
    <row r="99" spans="1:1">
      <c r="A99" s="18">
        <v>46082</v>
      </c>
    </row>
    <row r="100" spans="1:1">
      <c r="A100" s="18">
        <v>46113</v>
      </c>
    </row>
    <row r="101" spans="1:1">
      <c r="A101" s="18">
        <v>46143</v>
      </c>
    </row>
    <row r="102" spans="1:1">
      <c r="A102" s="18">
        <v>46174</v>
      </c>
    </row>
    <row r="103" spans="1:1">
      <c r="A103" s="18">
        <v>46204</v>
      </c>
    </row>
    <row r="104" spans="1:1">
      <c r="A104" s="18">
        <v>46235</v>
      </c>
    </row>
    <row r="105" spans="1:1">
      <c r="A105" s="18">
        <v>46266</v>
      </c>
    </row>
    <row r="106" spans="1:1">
      <c r="A106" s="18">
        <v>46296</v>
      </c>
    </row>
    <row r="107" spans="1:1">
      <c r="A107" s="18">
        <v>46327</v>
      </c>
    </row>
    <row r="108" spans="1:1">
      <c r="A108" s="18">
        <v>46357</v>
      </c>
    </row>
    <row r="109" spans="1:1">
      <c r="A109" s="18">
        <v>46388</v>
      </c>
    </row>
    <row r="110" spans="1:1">
      <c r="A110" s="18">
        <v>46419</v>
      </c>
    </row>
    <row r="111" spans="1:1">
      <c r="A111" s="18">
        <v>46447</v>
      </c>
    </row>
    <row r="112" spans="1:1">
      <c r="A112" s="18">
        <v>46478</v>
      </c>
    </row>
    <row r="113" spans="1:1">
      <c r="A113" s="18">
        <v>46508</v>
      </c>
    </row>
    <row r="114" spans="1:1">
      <c r="A114" s="18">
        <v>46539</v>
      </c>
    </row>
    <row r="115" spans="1:1">
      <c r="A115" s="18">
        <v>46569</v>
      </c>
    </row>
    <row r="116" spans="1:1">
      <c r="A116" s="18">
        <v>46600</v>
      </c>
    </row>
    <row r="117" spans="1:1">
      <c r="A117" s="18">
        <v>46631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8"/>
  <sheetViews>
    <sheetView tabSelected="1" topLeftCell="A69" workbookViewId="0">
      <selection activeCell="I72" sqref="I72"/>
    </sheetView>
  </sheetViews>
  <sheetFormatPr baseColWidth="10" defaultRowHeight="15" x14ac:dyDescent="0"/>
  <cols>
    <col min="3" max="3" width="19.6640625" bestFit="1" customWidth="1"/>
    <col min="5" max="5" width="14.1640625" bestFit="1" customWidth="1"/>
    <col min="10" max="10" width="15" bestFit="1" customWidth="1"/>
    <col min="14" max="14" width="18.33203125" customWidth="1"/>
  </cols>
  <sheetData>
    <row r="1" spans="1:15">
      <c r="A1" s="19" t="s">
        <v>255</v>
      </c>
      <c r="B1" s="19" t="s">
        <v>257</v>
      </c>
      <c r="C1" s="6" t="s">
        <v>294</v>
      </c>
      <c r="D1" s="19" t="s">
        <v>261</v>
      </c>
      <c r="E1" s="6"/>
      <c r="H1" s="19" t="s">
        <v>296</v>
      </c>
      <c r="I1" s="19" t="s">
        <v>297</v>
      </c>
      <c r="J1" s="6" t="s">
        <v>298</v>
      </c>
      <c r="K1" s="19" t="s">
        <v>256</v>
      </c>
      <c r="L1" s="19" t="s">
        <v>258</v>
      </c>
      <c r="M1" s="19" t="s">
        <v>259</v>
      </c>
      <c r="N1" s="19" t="s">
        <v>260</v>
      </c>
      <c r="O1" s="19" t="s">
        <v>263</v>
      </c>
    </row>
    <row r="2" spans="1:15">
      <c r="A2" s="19"/>
      <c r="B2" s="19"/>
      <c r="C2" s="6" t="s">
        <v>295</v>
      </c>
      <c r="D2" s="19"/>
      <c r="E2" s="6" t="s">
        <v>300</v>
      </c>
      <c r="F2" s="6" t="s">
        <v>301</v>
      </c>
      <c r="G2" s="6"/>
      <c r="H2" s="19"/>
      <c r="I2" s="19"/>
      <c r="J2" s="6" t="s">
        <v>299</v>
      </c>
      <c r="K2" s="19"/>
      <c r="L2" s="19"/>
      <c r="M2" s="19"/>
      <c r="N2" s="19"/>
      <c r="O2" s="19"/>
    </row>
    <row r="3" spans="1:15">
      <c r="A3" s="7">
        <v>0</v>
      </c>
      <c r="B3" s="7">
        <v>3.15</v>
      </c>
      <c r="C3" s="7">
        <v>0</v>
      </c>
      <c r="D3" s="7">
        <v>0</v>
      </c>
      <c r="E3" s="20" t="e">
        <f>(N3-#REF!)/(A3-#REF!)</f>
        <v>#REF!</v>
      </c>
      <c r="F3" s="20" t="e">
        <f>(B3-#REF!)/(A3-#REF!)</f>
        <v>#REF!</v>
      </c>
      <c r="G3" s="20"/>
      <c r="H3" s="7">
        <v>100</v>
      </c>
      <c r="I3" s="7">
        <v>0</v>
      </c>
      <c r="J3" s="7">
        <v>0</v>
      </c>
      <c r="K3" s="7">
        <v>3.15</v>
      </c>
      <c r="L3" s="7">
        <v>0</v>
      </c>
      <c r="M3" s="7">
        <v>0</v>
      </c>
      <c r="N3" s="7">
        <v>0</v>
      </c>
      <c r="O3" s="7">
        <v>6360</v>
      </c>
    </row>
    <row r="4" spans="1:15">
      <c r="A4" s="7">
        <v>1</v>
      </c>
      <c r="B4" s="7">
        <v>3.25</v>
      </c>
      <c r="C4" s="7">
        <v>2.4</v>
      </c>
      <c r="D4" s="7">
        <v>0.78</v>
      </c>
      <c r="E4" s="20" t="e">
        <f>(N4-#REF!)/(A4-#REF!)</f>
        <v>#REF!</v>
      </c>
      <c r="F4" s="20" t="e">
        <f>(B4-#REF!)/(A4-#REF!)</f>
        <v>#REF!</v>
      </c>
      <c r="G4" s="20"/>
      <c r="H4" s="7">
        <v>3</v>
      </c>
      <c r="I4" s="7">
        <v>0</v>
      </c>
      <c r="J4" s="7">
        <v>0</v>
      </c>
      <c r="K4" s="7">
        <v>3.2250000000000001</v>
      </c>
      <c r="L4" s="7">
        <v>3.17</v>
      </c>
      <c r="M4" s="7">
        <v>-1.62</v>
      </c>
      <c r="N4" s="7">
        <v>-4.8</v>
      </c>
      <c r="O4" s="7">
        <v>745</v>
      </c>
    </row>
    <row r="5" spans="1:15">
      <c r="A5" s="7">
        <v>3</v>
      </c>
      <c r="B5" s="7">
        <v>3.25</v>
      </c>
      <c r="C5" s="7">
        <v>0.87</v>
      </c>
      <c r="D5" s="7">
        <v>2.31</v>
      </c>
      <c r="E5" s="20" t="e">
        <f t="shared" ref="E5:E68" si="0">(N5-N1)/(A5-A1)</f>
        <v>#VALUE!</v>
      </c>
      <c r="F5" s="20" t="e">
        <f t="shared" ref="F5:F68" si="1">(B5-B1)/(A5-A1)</f>
        <v>#VALUE!</v>
      </c>
      <c r="G5" s="20"/>
      <c r="H5" s="7">
        <v>0</v>
      </c>
      <c r="I5" s="7">
        <v>197</v>
      </c>
      <c r="J5" s="7">
        <v>-64</v>
      </c>
      <c r="K5" s="7">
        <v>3.2010000000000001</v>
      </c>
      <c r="L5" s="7">
        <v>3.17</v>
      </c>
      <c r="M5" s="7">
        <v>1.44</v>
      </c>
      <c r="N5" s="7">
        <v>-1.74</v>
      </c>
      <c r="O5" s="7">
        <v>2793</v>
      </c>
    </row>
    <row r="6" spans="1:15">
      <c r="A6" s="7">
        <v>4</v>
      </c>
      <c r="B6" s="7">
        <v>3.2999000000000001</v>
      </c>
      <c r="C6" s="7">
        <v>0.92</v>
      </c>
      <c r="D6" s="7">
        <v>3.84</v>
      </c>
      <c r="E6" s="20">
        <f t="shared" si="0"/>
        <v>-0.45750000000000002</v>
      </c>
      <c r="F6" s="20">
        <f t="shared" si="1"/>
        <v>0.82497500000000001</v>
      </c>
      <c r="G6" s="20">
        <f>E6-F6</f>
        <v>-1.282475</v>
      </c>
      <c r="H6" s="7">
        <v>2</v>
      </c>
      <c r="I6" s="7">
        <v>67</v>
      </c>
      <c r="J6" s="7">
        <v>6</v>
      </c>
      <c r="K6" s="7">
        <v>3.25</v>
      </c>
      <c r="L6" s="7">
        <v>4.76</v>
      </c>
      <c r="M6" s="7">
        <v>2.92</v>
      </c>
      <c r="N6" s="7">
        <v>-1.83</v>
      </c>
      <c r="O6" s="7">
        <v>2475</v>
      </c>
    </row>
    <row r="7" spans="1:15">
      <c r="A7" s="7">
        <v>5</v>
      </c>
      <c r="B7" s="7">
        <v>3.3</v>
      </c>
      <c r="C7" s="7">
        <v>0.32</v>
      </c>
      <c r="D7" s="7">
        <v>4.4400000000000004</v>
      </c>
      <c r="E7" s="20">
        <f t="shared" si="0"/>
        <v>-0.126</v>
      </c>
      <c r="F7" s="20">
        <f t="shared" si="1"/>
        <v>2.9999999999999982E-2</v>
      </c>
      <c r="G7" s="20">
        <f t="shared" ref="G7:G70" si="2">E7-F7</f>
        <v>-0.15599999999999997</v>
      </c>
      <c r="H7" s="7">
        <v>0</v>
      </c>
      <c r="I7" s="7">
        <v>16</v>
      </c>
      <c r="J7" s="7">
        <v>-65</v>
      </c>
      <c r="K7" s="7">
        <v>3.2801999999999998</v>
      </c>
      <c r="L7" s="7">
        <v>4.76</v>
      </c>
      <c r="M7" s="7">
        <v>4.13</v>
      </c>
      <c r="N7" s="7">
        <v>-0.63</v>
      </c>
      <c r="O7" s="7">
        <v>16884</v>
      </c>
    </row>
    <row r="8" spans="1:15">
      <c r="A8" s="7">
        <v>6</v>
      </c>
      <c r="B8" s="7">
        <v>3.25</v>
      </c>
      <c r="C8" s="7">
        <v>-1.27</v>
      </c>
      <c r="D8" s="7">
        <v>4.4400000000000004</v>
      </c>
      <c r="E8" s="20">
        <f t="shared" si="0"/>
        <v>1.466</v>
      </c>
      <c r="F8" s="20">
        <f t="shared" si="1"/>
        <v>0</v>
      </c>
      <c r="G8" s="20">
        <f t="shared" si="2"/>
        <v>1.466</v>
      </c>
      <c r="H8" s="7">
        <v>-2</v>
      </c>
      <c r="I8" s="7">
        <v>0</v>
      </c>
      <c r="J8" s="7">
        <v>-500</v>
      </c>
      <c r="K8" s="7">
        <v>3.2501000000000002</v>
      </c>
      <c r="L8" s="7">
        <v>3.17</v>
      </c>
      <c r="M8" s="7">
        <v>5.71</v>
      </c>
      <c r="N8" s="7">
        <v>2.5299999999999998</v>
      </c>
      <c r="O8" s="7">
        <v>9173</v>
      </c>
    </row>
    <row r="9" spans="1:15">
      <c r="A9" s="7">
        <v>7</v>
      </c>
      <c r="B9" s="7">
        <v>3.3</v>
      </c>
      <c r="C9" s="7">
        <v>-0.81</v>
      </c>
      <c r="D9" s="7">
        <v>5.57</v>
      </c>
      <c r="E9" s="20">
        <f t="shared" si="0"/>
        <v>0.84000000000000008</v>
      </c>
      <c r="F9" s="20">
        <f t="shared" si="1"/>
        <v>1.2499999999999956E-2</v>
      </c>
      <c r="G9" s="20">
        <f t="shared" si="2"/>
        <v>0.82750000000000012</v>
      </c>
      <c r="H9" s="7">
        <v>2</v>
      </c>
      <c r="I9" s="7">
        <v>25</v>
      </c>
      <c r="J9" s="7">
        <v>-36</v>
      </c>
      <c r="K9" s="7">
        <v>3.2631999999999999</v>
      </c>
      <c r="L9" s="7">
        <v>4.76</v>
      </c>
      <c r="M9" s="7">
        <v>6.38</v>
      </c>
      <c r="N9" s="7">
        <v>1.62</v>
      </c>
      <c r="O9" s="7">
        <v>7773</v>
      </c>
    </row>
    <row r="10" spans="1:15">
      <c r="A10" s="7">
        <v>8</v>
      </c>
      <c r="B10" s="7">
        <v>3.4</v>
      </c>
      <c r="C10" s="7">
        <v>2.37</v>
      </c>
      <c r="D10" s="7">
        <v>5.57</v>
      </c>
      <c r="E10" s="20">
        <f t="shared" si="0"/>
        <v>-0.72500000000000009</v>
      </c>
      <c r="F10" s="20">
        <f t="shared" si="1"/>
        <v>2.5024999999999964E-2</v>
      </c>
      <c r="G10" s="20">
        <f t="shared" si="2"/>
        <v>-0.75002500000000005</v>
      </c>
      <c r="H10" s="7">
        <v>3</v>
      </c>
      <c r="I10" s="7">
        <v>0</v>
      </c>
      <c r="J10" s="7">
        <v>-393</v>
      </c>
      <c r="K10" s="7">
        <v>3.4</v>
      </c>
      <c r="L10" s="7">
        <v>7.94</v>
      </c>
      <c r="M10" s="7">
        <v>3.2</v>
      </c>
      <c r="N10" s="7">
        <v>-4.7300000000000004</v>
      </c>
      <c r="O10" s="7">
        <v>2400</v>
      </c>
    </row>
    <row r="11" spans="1:15">
      <c r="A11" s="7">
        <v>9</v>
      </c>
      <c r="B11" s="7">
        <v>3.4</v>
      </c>
      <c r="C11" s="7">
        <v>0.87</v>
      </c>
      <c r="D11" s="7">
        <v>7.06</v>
      </c>
      <c r="E11" s="20">
        <f t="shared" si="0"/>
        <v>-0.28000000000000003</v>
      </c>
      <c r="F11" s="20">
        <f t="shared" si="1"/>
        <v>2.5000000000000022E-2</v>
      </c>
      <c r="G11" s="20">
        <f t="shared" si="2"/>
        <v>-0.30500000000000005</v>
      </c>
      <c r="H11" s="7">
        <v>0</v>
      </c>
      <c r="I11" s="7">
        <v>27</v>
      </c>
      <c r="J11" s="7">
        <v>-63</v>
      </c>
      <c r="K11" s="7">
        <v>3.35</v>
      </c>
      <c r="L11" s="7">
        <v>7.94</v>
      </c>
      <c r="M11" s="7">
        <v>6.19</v>
      </c>
      <c r="N11" s="7">
        <v>-1.75</v>
      </c>
      <c r="O11" s="7">
        <v>5200</v>
      </c>
    </row>
    <row r="12" spans="1:15">
      <c r="A12" s="7">
        <v>10</v>
      </c>
      <c r="B12" s="7">
        <v>3.4</v>
      </c>
      <c r="C12" s="7">
        <v>-0.62</v>
      </c>
      <c r="D12" s="7">
        <v>8.5500000000000007</v>
      </c>
      <c r="E12" s="20">
        <f t="shared" si="0"/>
        <v>-0.32249999999999995</v>
      </c>
      <c r="F12" s="20">
        <f t="shared" si="1"/>
        <v>3.7499999999999978E-2</v>
      </c>
      <c r="G12" s="20">
        <f t="shared" si="2"/>
        <v>-0.35999999999999993</v>
      </c>
      <c r="H12" s="7">
        <v>0</v>
      </c>
      <c r="I12" s="7">
        <v>21</v>
      </c>
      <c r="J12" s="7">
        <v>-171</v>
      </c>
      <c r="K12" s="7">
        <v>3.35</v>
      </c>
      <c r="L12" s="7">
        <v>7.94</v>
      </c>
      <c r="M12" s="7">
        <v>9.17</v>
      </c>
      <c r="N12" s="7">
        <v>1.24</v>
      </c>
      <c r="O12" s="7">
        <v>8100</v>
      </c>
    </row>
    <row r="13" spans="1:15">
      <c r="A13" s="7">
        <v>11</v>
      </c>
      <c r="B13" s="7">
        <v>3.3824999999999998</v>
      </c>
      <c r="C13" s="7">
        <v>-1.76</v>
      </c>
      <c r="D13" s="7">
        <v>9.14</v>
      </c>
      <c r="E13" s="20">
        <f t="shared" si="0"/>
        <v>0.47749999999999992</v>
      </c>
      <c r="F13" s="20">
        <f t="shared" si="1"/>
        <v>2.0625000000000004E-2</v>
      </c>
      <c r="G13" s="20">
        <f t="shared" si="2"/>
        <v>0.45687499999999992</v>
      </c>
      <c r="H13" s="7">
        <v>-1</v>
      </c>
      <c r="I13" s="7">
        <v>7</v>
      </c>
      <c r="J13" s="7">
        <v>185</v>
      </c>
      <c r="K13" s="7">
        <v>3.3626999999999998</v>
      </c>
      <c r="L13" s="7">
        <v>7.38</v>
      </c>
      <c r="M13" s="7">
        <v>10.91</v>
      </c>
      <c r="N13" s="7">
        <v>3.53</v>
      </c>
      <c r="O13" s="7">
        <v>4303</v>
      </c>
    </row>
    <row r="14" spans="1:15">
      <c r="A14" s="7">
        <v>12</v>
      </c>
      <c r="B14" s="7">
        <v>3.35</v>
      </c>
      <c r="C14" s="7">
        <v>-2.44</v>
      </c>
      <c r="D14" s="7">
        <v>8.7899999999999991</v>
      </c>
      <c r="E14" s="20">
        <f t="shared" si="0"/>
        <v>2.4000000000000004</v>
      </c>
      <c r="F14" s="20">
        <f t="shared" si="1"/>
        <v>-1.2499999999999956E-2</v>
      </c>
      <c r="G14" s="20">
        <f t="shared" si="2"/>
        <v>2.4125000000000005</v>
      </c>
      <c r="H14" s="7">
        <v>-1</v>
      </c>
      <c r="I14" s="7">
        <v>-4</v>
      </c>
      <c r="J14" s="7">
        <v>38</v>
      </c>
      <c r="K14" s="7">
        <v>3.3620000000000001</v>
      </c>
      <c r="L14" s="7">
        <v>6.35</v>
      </c>
      <c r="M14" s="7">
        <v>11.22</v>
      </c>
      <c r="N14" s="7">
        <v>4.87</v>
      </c>
      <c r="O14" s="7">
        <v>14060</v>
      </c>
    </row>
    <row r="15" spans="1:15">
      <c r="A15" s="7">
        <v>13</v>
      </c>
      <c r="B15" s="7">
        <v>3.4</v>
      </c>
      <c r="C15" s="7">
        <v>-2.34</v>
      </c>
      <c r="D15" s="7">
        <v>10.28</v>
      </c>
      <c r="E15" s="20">
        <f t="shared" si="0"/>
        <v>1.6074999999999999</v>
      </c>
      <c r="F15" s="20">
        <f t="shared" si="1"/>
        <v>0</v>
      </c>
      <c r="G15" s="20">
        <f t="shared" si="2"/>
        <v>1.6074999999999999</v>
      </c>
      <c r="H15" s="7">
        <v>2</v>
      </c>
      <c r="I15" s="7">
        <v>17</v>
      </c>
      <c r="J15" s="7">
        <v>-4</v>
      </c>
      <c r="K15" s="7">
        <v>3.3500999999999999</v>
      </c>
      <c r="L15" s="7">
        <v>7.94</v>
      </c>
      <c r="M15" s="7">
        <v>12.62</v>
      </c>
      <c r="N15" s="7">
        <v>4.68</v>
      </c>
      <c r="O15" s="7">
        <v>1350</v>
      </c>
    </row>
    <row r="16" spans="1:15">
      <c r="A16" s="7">
        <v>14</v>
      </c>
      <c r="B16" s="7">
        <v>3.3946000000000001</v>
      </c>
      <c r="C16" s="7">
        <v>-2.5099999999999998</v>
      </c>
      <c r="D16" s="7">
        <v>10.28</v>
      </c>
      <c r="E16" s="20">
        <f t="shared" si="0"/>
        <v>0.94499999999999984</v>
      </c>
      <c r="F16" s="20">
        <f t="shared" si="1"/>
        <v>-1.3499999999999623E-3</v>
      </c>
      <c r="G16" s="20">
        <f t="shared" si="2"/>
        <v>0.9463499999999998</v>
      </c>
      <c r="H16" s="7">
        <v>0</v>
      </c>
      <c r="I16" s="7">
        <v>0</v>
      </c>
      <c r="J16" s="7">
        <v>7</v>
      </c>
      <c r="K16" s="7">
        <v>3.3946000000000001</v>
      </c>
      <c r="L16" s="7">
        <v>7.77</v>
      </c>
      <c r="M16" s="7">
        <v>12.79</v>
      </c>
      <c r="N16" s="7">
        <v>5.0199999999999996</v>
      </c>
      <c r="O16" s="7">
        <v>200</v>
      </c>
    </row>
    <row r="17" spans="1:15">
      <c r="A17" s="7">
        <v>16</v>
      </c>
      <c r="B17" s="7">
        <v>3.4</v>
      </c>
      <c r="C17" s="7">
        <v>-2.64</v>
      </c>
      <c r="D17" s="7">
        <v>10.57</v>
      </c>
      <c r="E17" s="20">
        <f t="shared" si="0"/>
        <v>0.35000000000000009</v>
      </c>
      <c r="F17" s="20">
        <f t="shared" si="1"/>
        <v>3.5000000000000144E-3</v>
      </c>
      <c r="G17" s="20">
        <f t="shared" si="2"/>
        <v>0.34650000000000009</v>
      </c>
      <c r="H17" s="7">
        <v>0</v>
      </c>
      <c r="I17" s="7">
        <v>3</v>
      </c>
      <c r="J17" s="7">
        <v>5</v>
      </c>
      <c r="K17" s="7">
        <v>3.3898999999999999</v>
      </c>
      <c r="L17" s="7">
        <v>7.94</v>
      </c>
      <c r="M17" s="7">
        <v>13.21</v>
      </c>
      <c r="N17" s="7">
        <v>5.28</v>
      </c>
      <c r="O17" s="7">
        <v>450</v>
      </c>
    </row>
    <row r="18" spans="1:15">
      <c r="A18" s="7">
        <v>17</v>
      </c>
      <c r="B18" s="7">
        <v>3.375</v>
      </c>
      <c r="C18" s="7">
        <v>-4.03</v>
      </c>
      <c r="D18" s="7">
        <v>11.17</v>
      </c>
      <c r="E18" s="20">
        <f t="shared" si="0"/>
        <v>0.63600000000000012</v>
      </c>
      <c r="F18" s="20">
        <f t="shared" si="1"/>
        <v>4.9999999999999819E-3</v>
      </c>
      <c r="G18" s="20">
        <f t="shared" si="2"/>
        <v>0.63100000000000012</v>
      </c>
      <c r="H18" s="7">
        <v>-1</v>
      </c>
      <c r="I18" s="7">
        <v>6</v>
      </c>
      <c r="J18" s="7">
        <v>53</v>
      </c>
      <c r="K18" s="7">
        <v>3.355</v>
      </c>
      <c r="L18" s="7">
        <v>7.14</v>
      </c>
      <c r="M18" s="7">
        <v>15.2</v>
      </c>
      <c r="N18" s="7">
        <v>8.0500000000000007</v>
      </c>
      <c r="O18" s="7">
        <v>2182</v>
      </c>
    </row>
    <row r="19" spans="1:15">
      <c r="A19" s="7">
        <v>18</v>
      </c>
      <c r="B19" s="7">
        <v>3.3620000000000001</v>
      </c>
      <c r="C19" s="7">
        <v>-4.4400000000000004</v>
      </c>
      <c r="D19" s="7">
        <v>11.17</v>
      </c>
      <c r="E19" s="20">
        <f t="shared" si="0"/>
        <v>0.84000000000000019</v>
      </c>
      <c r="F19" s="20">
        <f t="shared" si="1"/>
        <v>-7.5999999999999627E-3</v>
      </c>
      <c r="G19" s="20">
        <f t="shared" si="2"/>
        <v>0.84760000000000013</v>
      </c>
      <c r="H19" s="7">
        <v>0</v>
      </c>
      <c r="I19" s="7">
        <v>0</v>
      </c>
      <c r="J19" s="7">
        <v>10</v>
      </c>
      <c r="K19" s="7">
        <v>3.3620000000000001</v>
      </c>
      <c r="L19" s="7">
        <v>6.73</v>
      </c>
      <c r="M19" s="7">
        <v>15.61</v>
      </c>
      <c r="N19" s="7">
        <v>8.8800000000000008</v>
      </c>
      <c r="O19" s="7">
        <v>2000</v>
      </c>
    </row>
    <row r="20" spans="1:15">
      <c r="A20" s="7">
        <v>19</v>
      </c>
      <c r="B20" s="7">
        <v>3.375</v>
      </c>
      <c r="C20" s="7">
        <v>-4.41</v>
      </c>
      <c r="D20" s="7">
        <v>11.56</v>
      </c>
      <c r="E20" s="20">
        <f t="shared" si="0"/>
        <v>0.76200000000000012</v>
      </c>
      <c r="F20" s="20">
        <f t="shared" si="1"/>
        <v>-3.920000000000012E-3</v>
      </c>
      <c r="G20" s="20">
        <f t="shared" si="2"/>
        <v>0.76592000000000016</v>
      </c>
      <c r="H20" s="7">
        <v>0</v>
      </c>
      <c r="I20" s="7">
        <v>3</v>
      </c>
      <c r="J20" s="7">
        <v>-1</v>
      </c>
      <c r="K20" s="7">
        <v>3.3620000000000001</v>
      </c>
      <c r="L20" s="7">
        <v>7.14</v>
      </c>
      <c r="M20" s="7">
        <v>15.97</v>
      </c>
      <c r="N20" s="7">
        <v>8.83</v>
      </c>
      <c r="O20" s="7">
        <v>2697</v>
      </c>
    </row>
    <row r="21" spans="1:15">
      <c r="A21" s="7">
        <v>20</v>
      </c>
      <c r="B21" s="7">
        <v>3.3534999999999999</v>
      </c>
      <c r="C21" s="7">
        <v>-5.0999999999999996</v>
      </c>
      <c r="D21" s="7">
        <v>11.56</v>
      </c>
      <c r="E21" s="20">
        <f t="shared" si="0"/>
        <v>1.2274999999999998</v>
      </c>
      <c r="F21" s="20">
        <f t="shared" si="1"/>
        <v>-1.1624999999999996E-2</v>
      </c>
      <c r="G21" s="20">
        <f t="shared" si="2"/>
        <v>1.2391249999999998</v>
      </c>
      <c r="H21" s="7">
        <v>-1</v>
      </c>
      <c r="I21" s="7">
        <v>0</v>
      </c>
      <c r="J21" s="7">
        <v>15</v>
      </c>
      <c r="K21" s="7">
        <v>3.3534999999999999</v>
      </c>
      <c r="L21" s="7">
        <v>6.46</v>
      </c>
      <c r="M21" s="7">
        <v>16.649999999999999</v>
      </c>
      <c r="N21" s="7">
        <v>10.19</v>
      </c>
      <c r="O21" s="7">
        <v>100</v>
      </c>
    </row>
    <row r="22" spans="1:15">
      <c r="A22" s="7">
        <v>21</v>
      </c>
      <c r="B22" s="7">
        <v>3.4</v>
      </c>
      <c r="C22" s="7">
        <v>-5.1100000000000003</v>
      </c>
      <c r="D22" s="7">
        <v>13.05</v>
      </c>
      <c r="E22" s="20">
        <f t="shared" si="0"/>
        <v>0.54499999999999993</v>
      </c>
      <c r="F22" s="20">
        <f t="shared" si="1"/>
        <v>6.2499999999999778E-3</v>
      </c>
      <c r="G22" s="20">
        <f t="shared" si="2"/>
        <v>0.53874999999999995</v>
      </c>
      <c r="H22" s="7">
        <v>1</v>
      </c>
      <c r="I22" s="7">
        <v>13</v>
      </c>
      <c r="J22" s="7">
        <v>0</v>
      </c>
      <c r="K22" s="7">
        <v>3.35</v>
      </c>
      <c r="L22" s="7">
        <v>7.94</v>
      </c>
      <c r="M22" s="7">
        <v>18.16</v>
      </c>
      <c r="N22" s="7">
        <v>10.23</v>
      </c>
      <c r="O22" s="7">
        <v>1500</v>
      </c>
    </row>
    <row r="23" spans="1:15">
      <c r="A23" s="7">
        <v>22</v>
      </c>
      <c r="B23" s="7">
        <v>3.3957000000000002</v>
      </c>
      <c r="C23" s="7">
        <v>-5.25</v>
      </c>
      <c r="D23" s="7">
        <v>13.05</v>
      </c>
      <c r="E23" s="20">
        <f t="shared" si="0"/>
        <v>0.4049999999999998</v>
      </c>
      <c r="F23" s="20">
        <f t="shared" si="1"/>
        <v>8.4250000000000158E-3</v>
      </c>
      <c r="G23" s="20">
        <f t="shared" si="2"/>
        <v>0.39657499999999979</v>
      </c>
      <c r="H23" s="7">
        <v>0</v>
      </c>
      <c r="I23" s="7">
        <v>0</v>
      </c>
      <c r="J23" s="7">
        <v>3</v>
      </c>
      <c r="K23" s="7">
        <v>3.3957000000000002</v>
      </c>
      <c r="L23" s="7">
        <v>7.8</v>
      </c>
      <c r="M23" s="7">
        <v>18.3</v>
      </c>
      <c r="N23" s="7">
        <v>10.5</v>
      </c>
      <c r="O23" s="7">
        <v>900</v>
      </c>
    </row>
    <row r="24" spans="1:15">
      <c r="A24" s="7">
        <v>23</v>
      </c>
      <c r="B24" s="7">
        <v>3.4</v>
      </c>
      <c r="C24" s="7">
        <v>-5.41</v>
      </c>
      <c r="D24" s="7">
        <v>13.34</v>
      </c>
      <c r="E24" s="20">
        <f t="shared" si="0"/>
        <v>0.49750000000000005</v>
      </c>
      <c r="F24" s="20">
        <f t="shared" si="1"/>
        <v>6.2499999999999778E-3</v>
      </c>
      <c r="G24" s="20">
        <f t="shared" si="2"/>
        <v>0.49125000000000008</v>
      </c>
      <c r="H24" s="7">
        <v>0</v>
      </c>
      <c r="I24" s="7">
        <v>2</v>
      </c>
      <c r="J24" s="7">
        <v>3</v>
      </c>
      <c r="K24" s="7">
        <v>3.39</v>
      </c>
      <c r="L24" s="7">
        <v>7.94</v>
      </c>
      <c r="M24" s="7">
        <v>18.75</v>
      </c>
      <c r="N24" s="7">
        <v>10.82</v>
      </c>
      <c r="O24" s="7">
        <v>1200</v>
      </c>
    </row>
    <row r="25" spans="1:15">
      <c r="A25" s="7">
        <v>26</v>
      </c>
      <c r="B25" s="7">
        <v>3.3898999999999999</v>
      </c>
      <c r="C25" s="7">
        <v>-5.73</v>
      </c>
      <c r="D25" s="7">
        <v>13.34</v>
      </c>
      <c r="E25" s="20">
        <f t="shared" si="0"/>
        <v>0.21166666666666689</v>
      </c>
      <c r="F25" s="20">
        <f t="shared" si="1"/>
        <v>6.0666666666666647E-3</v>
      </c>
      <c r="G25" s="20">
        <f t="shared" si="2"/>
        <v>0.20560000000000023</v>
      </c>
      <c r="H25" s="7">
        <v>0</v>
      </c>
      <c r="I25" s="7">
        <v>0</v>
      </c>
      <c r="J25" s="7">
        <v>6</v>
      </c>
      <c r="K25" s="7">
        <v>3.3898999999999999</v>
      </c>
      <c r="L25" s="7">
        <v>7.62</v>
      </c>
      <c r="M25" s="7">
        <v>19.07</v>
      </c>
      <c r="N25" s="7">
        <v>11.46</v>
      </c>
      <c r="O25" s="7">
        <v>100</v>
      </c>
    </row>
    <row r="26" spans="1:15">
      <c r="A26" s="7">
        <v>28</v>
      </c>
      <c r="B26" s="7">
        <v>3.3250000000000002</v>
      </c>
      <c r="C26" s="7">
        <v>-7.04</v>
      </c>
      <c r="D26" s="7">
        <v>12.6</v>
      </c>
      <c r="E26" s="20">
        <f t="shared" si="0"/>
        <v>0.55142857142857138</v>
      </c>
      <c r="F26" s="20">
        <f t="shared" si="1"/>
        <v>-1.0714285714285676E-2</v>
      </c>
      <c r="G26" s="20">
        <f t="shared" si="2"/>
        <v>0.56214285714285706</v>
      </c>
      <c r="H26" s="7">
        <v>-2</v>
      </c>
      <c r="I26" s="7">
        <v>-6</v>
      </c>
      <c r="J26" s="7">
        <v>23</v>
      </c>
      <c r="K26" s="7">
        <v>3.35</v>
      </c>
      <c r="L26" s="7">
        <v>5.56</v>
      </c>
      <c r="M26" s="7">
        <v>19.64</v>
      </c>
      <c r="N26" s="7">
        <v>14.09</v>
      </c>
      <c r="O26" s="7">
        <v>9068</v>
      </c>
    </row>
    <row r="27" spans="1:15">
      <c r="A27" s="7">
        <v>29</v>
      </c>
      <c r="B27" s="7">
        <v>3.3250000000000002</v>
      </c>
      <c r="C27" s="7">
        <v>-7.8</v>
      </c>
      <c r="D27" s="7">
        <v>13.35</v>
      </c>
      <c r="E27" s="20">
        <f t="shared" si="0"/>
        <v>0.72714285714285709</v>
      </c>
      <c r="F27" s="20">
        <f t="shared" si="1"/>
        <v>-1.0099999999999998E-2</v>
      </c>
      <c r="G27" s="20">
        <f t="shared" si="2"/>
        <v>0.73724285714285709</v>
      </c>
      <c r="H27" s="7">
        <v>0</v>
      </c>
      <c r="I27" s="7">
        <v>6</v>
      </c>
      <c r="J27" s="7">
        <v>11</v>
      </c>
      <c r="K27" s="7">
        <v>3.3001</v>
      </c>
      <c r="L27" s="7">
        <v>5.56</v>
      </c>
      <c r="M27" s="7">
        <v>21.15</v>
      </c>
      <c r="N27" s="7">
        <v>15.59</v>
      </c>
      <c r="O27" s="7">
        <v>1690</v>
      </c>
    </row>
    <row r="28" spans="1:15">
      <c r="A28" s="7">
        <v>30</v>
      </c>
      <c r="B28" s="7">
        <v>3.3052000000000001</v>
      </c>
      <c r="C28" s="7">
        <v>-8.43</v>
      </c>
      <c r="D28" s="7">
        <v>13.35</v>
      </c>
      <c r="E28" s="20">
        <f t="shared" si="0"/>
        <v>0.86142857142857154</v>
      </c>
      <c r="F28" s="20">
        <f t="shared" si="1"/>
        <v>-1.354285714285711E-2</v>
      </c>
      <c r="G28" s="20">
        <f t="shared" si="2"/>
        <v>0.87497142857142862</v>
      </c>
      <c r="H28" s="7">
        <v>-1</v>
      </c>
      <c r="I28" s="7">
        <v>0</v>
      </c>
      <c r="J28" s="7">
        <v>8</v>
      </c>
      <c r="K28" s="7">
        <v>3.3052000000000001</v>
      </c>
      <c r="L28" s="7">
        <v>4.93</v>
      </c>
      <c r="M28" s="7">
        <v>21.78</v>
      </c>
      <c r="N28" s="7">
        <v>16.850000000000001</v>
      </c>
      <c r="O28" s="7">
        <v>120</v>
      </c>
    </row>
    <row r="29" spans="1:15">
      <c r="A29" s="7">
        <v>31</v>
      </c>
      <c r="B29" s="7">
        <v>3.3250000000000002</v>
      </c>
      <c r="C29" s="7">
        <v>-8.16</v>
      </c>
      <c r="D29" s="7">
        <v>13.72</v>
      </c>
      <c r="E29" s="20">
        <f t="shared" si="0"/>
        <v>0.97199999999999986</v>
      </c>
      <c r="F29" s="20">
        <f t="shared" si="1"/>
        <v>-1.2979999999999946E-2</v>
      </c>
      <c r="G29" s="20">
        <f t="shared" si="2"/>
        <v>0.98497999999999986</v>
      </c>
      <c r="H29" s="7">
        <v>1</v>
      </c>
      <c r="I29" s="7">
        <v>3</v>
      </c>
      <c r="J29" s="7">
        <v>-3</v>
      </c>
      <c r="K29" s="7">
        <v>3.3129</v>
      </c>
      <c r="L29" s="7">
        <v>5.56</v>
      </c>
      <c r="M29" s="7">
        <v>21.88</v>
      </c>
      <c r="N29" s="7">
        <v>16.32</v>
      </c>
      <c r="O29" s="7">
        <v>2300</v>
      </c>
    </row>
    <row r="30" spans="1:15">
      <c r="A30" s="7">
        <v>32</v>
      </c>
      <c r="B30" s="7">
        <v>3.3250000000000002</v>
      </c>
      <c r="C30" s="7">
        <v>-8.16</v>
      </c>
      <c r="D30" s="7">
        <v>13.72</v>
      </c>
      <c r="E30" s="20">
        <f t="shared" si="0"/>
        <v>0.55750000000000011</v>
      </c>
      <c r="F30" s="20">
        <f t="shared" si="1"/>
        <v>0</v>
      </c>
      <c r="G30" s="20">
        <f t="shared" si="2"/>
        <v>0.55750000000000011</v>
      </c>
      <c r="H30" s="7">
        <v>0</v>
      </c>
      <c r="I30" s="7">
        <v>0</v>
      </c>
      <c r="J30" s="7">
        <v>0</v>
      </c>
      <c r="K30" s="7">
        <v>3.3250000000000002</v>
      </c>
      <c r="L30" s="7">
        <v>5.56</v>
      </c>
      <c r="M30" s="7">
        <v>21.88</v>
      </c>
      <c r="N30" s="7">
        <v>16.32</v>
      </c>
      <c r="O30" s="7">
        <v>100</v>
      </c>
    </row>
    <row r="31" spans="1:15">
      <c r="A31" s="7">
        <v>33</v>
      </c>
      <c r="B31" s="7">
        <v>3.3250000000000002</v>
      </c>
      <c r="C31" s="7">
        <v>-8.16</v>
      </c>
      <c r="D31" s="7">
        <v>13.72</v>
      </c>
      <c r="E31" s="20">
        <f t="shared" si="0"/>
        <v>0.18250000000000011</v>
      </c>
      <c r="F31" s="20">
        <f t="shared" si="1"/>
        <v>0</v>
      </c>
      <c r="G31" s="20">
        <f t="shared" si="2"/>
        <v>0.18250000000000011</v>
      </c>
      <c r="H31" s="7">
        <v>0</v>
      </c>
      <c r="I31" s="7">
        <v>0</v>
      </c>
      <c r="J31" s="7">
        <v>0</v>
      </c>
      <c r="K31" s="7">
        <v>3.3250000000000002</v>
      </c>
      <c r="L31" s="7">
        <v>5.56</v>
      </c>
      <c r="M31" s="7">
        <v>21.88</v>
      </c>
      <c r="N31" s="7">
        <v>16.32</v>
      </c>
      <c r="O31" s="7">
        <v>200</v>
      </c>
    </row>
    <row r="32" spans="1:15">
      <c r="A32" s="7">
        <v>34</v>
      </c>
      <c r="B32" s="7">
        <v>3.3492000000000002</v>
      </c>
      <c r="C32" s="7">
        <v>-8.1199999999999992</v>
      </c>
      <c r="D32" s="7">
        <v>14.45</v>
      </c>
      <c r="E32" s="20">
        <f t="shared" si="0"/>
        <v>-0.15250000000000075</v>
      </c>
      <c r="F32" s="20">
        <f t="shared" si="1"/>
        <v>1.100000000000001E-2</v>
      </c>
      <c r="G32" s="20">
        <f t="shared" si="2"/>
        <v>-0.16350000000000076</v>
      </c>
      <c r="H32" s="7">
        <v>1</v>
      </c>
      <c r="I32" s="7">
        <v>5</v>
      </c>
      <c r="J32" s="7">
        <v>0</v>
      </c>
      <c r="K32" s="7">
        <v>3.3250000000000002</v>
      </c>
      <c r="L32" s="7">
        <v>6.32</v>
      </c>
      <c r="M32" s="7">
        <v>22.57</v>
      </c>
      <c r="N32" s="7">
        <v>16.239999999999998</v>
      </c>
      <c r="O32" s="7">
        <v>1400</v>
      </c>
    </row>
    <row r="33" spans="1:15">
      <c r="A33" s="7">
        <v>36</v>
      </c>
      <c r="B33" s="7">
        <v>3.3500999999999999</v>
      </c>
      <c r="C33" s="7">
        <v>-8.85</v>
      </c>
      <c r="D33" s="7">
        <v>15.2</v>
      </c>
      <c r="E33" s="20">
        <f t="shared" si="0"/>
        <v>0.2759999999999998</v>
      </c>
      <c r="F33" s="20">
        <f t="shared" si="1"/>
        <v>5.019999999999936E-3</v>
      </c>
      <c r="G33" s="20">
        <f t="shared" si="2"/>
        <v>0.27097999999999989</v>
      </c>
      <c r="H33" s="7">
        <v>0</v>
      </c>
      <c r="I33" s="7">
        <v>5</v>
      </c>
      <c r="J33" s="7">
        <v>9</v>
      </c>
      <c r="K33" s="7">
        <v>3.3250000000000002</v>
      </c>
      <c r="L33" s="7">
        <v>6.35</v>
      </c>
      <c r="M33" s="7">
        <v>24.05</v>
      </c>
      <c r="N33" s="7">
        <v>17.7</v>
      </c>
      <c r="O33" s="7">
        <v>7300</v>
      </c>
    </row>
    <row r="34" spans="1:15">
      <c r="A34" s="7">
        <v>37</v>
      </c>
      <c r="B34" s="7">
        <v>3.4491999999999998</v>
      </c>
      <c r="C34" s="7">
        <v>-8.66</v>
      </c>
      <c r="D34" s="7">
        <v>18.16</v>
      </c>
      <c r="E34" s="20">
        <f t="shared" si="0"/>
        <v>0.2019999999999996</v>
      </c>
      <c r="F34" s="20">
        <f t="shared" si="1"/>
        <v>2.4839999999999928E-2</v>
      </c>
      <c r="G34" s="20">
        <f t="shared" si="2"/>
        <v>0.17715999999999968</v>
      </c>
      <c r="H34" s="7">
        <v>3</v>
      </c>
      <c r="I34" s="7">
        <v>19</v>
      </c>
      <c r="J34" s="7">
        <v>-2</v>
      </c>
      <c r="K34" s="7">
        <v>3.35</v>
      </c>
      <c r="L34" s="7">
        <v>9.5</v>
      </c>
      <c r="M34" s="7">
        <v>26.83</v>
      </c>
      <c r="N34" s="7">
        <v>17.329999999999998</v>
      </c>
      <c r="O34" s="7">
        <v>21935</v>
      </c>
    </row>
    <row r="35" spans="1:15">
      <c r="A35" s="7">
        <v>38</v>
      </c>
      <c r="B35" s="7">
        <v>3.5</v>
      </c>
      <c r="C35" s="7">
        <v>-7.05</v>
      </c>
      <c r="D35" s="7">
        <v>18.16</v>
      </c>
      <c r="E35" s="20">
        <f t="shared" si="0"/>
        <v>-0.44400000000000012</v>
      </c>
      <c r="F35" s="20">
        <f t="shared" si="1"/>
        <v>3.4999999999999962E-2</v>
      </c>
      <c r="G35" s="20">
        <f t="shared" si="2"/>
        <v>-0.47900000000000009</v>
      </c>
      <c r="H35" s="7">
        <v>2</v>
      </c>
      <c r="I35" s="7">
        <v>0</v>
      </c>
      <c r="J35" s="7">
        <v>-19</v>
      </c>
      <c r="K35" s="7">
        <v>3.5</v>
      </c>
      <c r="L35" s="7">
        <v>11.11</v>
      </c>
      <c r="M35" s="7">
        <v>25.21</v>
      </c>
      <c r="N35" s="7">
        <v>14.1</v>
      </c>
      <c r="O35" s="7">
        <v>8100</v>
      </c>
    </row>
    <row r="36" spans="1:15">
      <c r="A36" s="7">
        <v>39</v>
      </c>
      <c r="B36" s="7">
        <v>3.4750000000000001</v>
      </c>
      <c r="C36" s="7">
        <v>-8.57</v>
      </c>
      <c r="D36" s="7">
        <v>18.89</v>
      </c>
      <c r="E36" s="20">
        <f t="shared" si="0"/>
        <v>0.18000000000000044</v>
      </c>
      <c r="F36" s="20">
        <f t="shared" si="1"/>
        <v>2.5159999999999981E-2</v>
      </c>
      <c r="G36" s="20">
        <f t="shared" si="2"/>
        <v>0.15484000000000045</v>
      </c>
      <c r="H36" s="7">
        <v>-1</v>
      </c>
      <c r="I36" s="7">
        <v>4</v>
      </c>
      <c r="J36" s="7">
        <v>22</v>
      </c>
      <c r="K36" s="7">
        <v>3.45</v>
      </c>
      <c r="L36" s="7">
        <v>10.32</v>
      </c>
      <c r="M36" s="7">
        <v>27.46</v>
      </c>
      <c r="N36" s="7">
        <v>17.14</v>
      </c>
      <c r="O36" s="7">
        <v>1700</v>
      </c>
    </row>
    <row r="37" spans="1:15">
      <c r="A37" s="7">
        <v>40</v>
      </c>
      <c r="B37" s="7">
        <v>3.5175000000000001</v>
      </c>
      <c r="C37" s="7">
        <v>-7.95</v>
      </c>
      <c r="D37" s="7">
        <v>19.62</v>
      </c>
      <c r="E37" s="20">
        <f t="shared" si="0"/>
        <v>-0.44749999999999979</v>
      </c>
      <c r="F37" s="20">
        <f t="shared" si="1"/>
        <v>4.1850000000000054E-2</v>
      </c>
      <c r="G37" s="20">
        <f t="shared" si="2"/>
        <v>-0.48934999999999984</v>
      </c>
      <c r="H37" s="7">
        <v>1</v>
      </c>
      <c r="I37" s="7">
        <v>4</v>
      </c>
      <c r="J37" s="7">
        <v>-7</v>
      </c>
      <c r="K37" s="7">
        <v>3.4918999999999998</v>
      </c>
      <c r="L37" s="7">
        <v>11.67</v>
      </c>
      <c r="M37" s="7">
        <v>27.57</v>
      </c>
      <c r="N37" s="7">
        <v>15.91</v>
      </c>
      <c r="O37" s="7">
        <v>12910</v>
      </c>
    </row>
    <row r="38" spans="1:15">
      <c r="A38" s="7">
        <v>41</v>
      </c>
      <c r="B38" s="7">
        <v>3.55</v>
      </c>
      <c r="C38" s="7">
        <v>-7.25</v>
      </c>
      <c r="D38" s="7">
        <v>19.940000000000001</v>
      </c>
      <c r="E38" s="20">
        <f t="shared" si="0"/>
        <v>-0.70999999999999952</v>
      </c>
      <c r="F38" s="20">
        <f t="shared" si="1"/>
        <v>2.52E-2</v>
      </c>
      <c r="G38" s="20">
        <f t="shared" si="2"/>
        <v>-0.73519999999999952</v>
      </c>
      <c r="H38" s="7">
        <v>1</v>
      </c>
      <c r="I38" s="7">
        <v>2</v>
      </c>
      <c r="J38" s="7">
        <v>-9</v>
      </c>
      <c r="K38" s="7">
        <v>3.5385</v>
      </c>
      <c r="L38" s="7">
        <v>12.7</v>
      </c>
      <c r="M38" s="7">
        <v>27.19</v>
      </c>
      <c r="N38" s="7">
        <v>14.49</v>
      </c>
      <c r="O38" s="7">
        <v>4566</v>
      </c>
    </row>
    <row r="39" spans="1:15">
      <c r="A39" s="7">
        <v>42</v>
      </c>
      <c r="B39" s="7">
        <v>3.5499000000000001</v>
      </c>
      <c r="C39" s="7">
        <v>-7.39</v>
      </c>
      <c r="D39" s="7">
        <v>20.079999999999998</v>
      </c>
      <c r="E39" s="20">
        <f t="shared" si="0"/>
        <v>0.16749999999999998</v>
      </c>
      <c r="F39" s="20">
        <f t="shared" si="1"/>
        <v>1.2475000000000014E-2</v>
      </c>
      <c r="G39" s="20">
        <f t="shared" si="2"/>
        <v>0.15502499999999997</v>
      </c>
      <c r="H39" s="7">
        <v>0</v>
      </c>
      <c r="I39" s="7">
        <v>1</v>
      </c>
      <c r="J39" s="7">
        <v>2</v>
      </c>
      <c r="K39" s="7">
        <v>3.5449999999999999</v>
      </c>
      <c r="L39" s="7">
        <v>12.7</v>
      </c>
      <c r="M39" s="7">
        <v>27.47</v>
      </c>
      <c r="N39" s="7">
        <v>14.77</v>
      </c>
      <c r="O39" s="7">
        <v>320</v>
      </c>
    </row>
    <row r="40" spans="1:15">
      <c r="A40" s="7">
        <v>43</v>
      </c>
      <c r="B40" s="7">
        <v>3.55</v>
      </c>
      <c r="C40" s="7">
        <v>-8.51</v>
      </c>
      <c r="D40" s="7">
        <v>21.21</v>
      </c>
      <c r="E40" s="20">
        <f t="shared" si="0"/>
        <v>-3.0000000000000249E-2</v>
      </c>
      <c r="F40" s="20">
        <f t="shared" si="1"/>
        <v>1.8749999999999933E-2</v>
      </c>
      <c r="G40" s="20">
        <f t="shared" si="2"/>
        <v>-4.8750000000000182E-2</v>
      </c>
      <c r="H40" s="7">
        <v>0</v>
      </c>
      <c r="I40" s="7">
        <v>6</v>
      </c>
      <c r="J40" s="7">
        <v>15</v>
      </c>
      <c r="K40" s="7">
        <v>3.5105</v>
      </c>
      <c r="L40" s="7">
        <v>12.7</v>
      </c>
      <c r="M40" s="7">
        <v>29.72</v>
      </c>
      <c r="N40" s="7">
        <v>17.02</v>
      </c>
      <c r="O40" s="7">
        <v>6198</v>
      </c>
    </row>
    <row r="41" spans="1:15">
      <c r="A41" s="7">
        <v>44</v>
      </c>
      <c r="B41" s="7">
        <v>3.5790999999999999</v>
      </c>
      <c r="C41" s="7">
        <v>-7.01</v>
      </c>
      <c r="D41" s="7">
        <v>20.63</v>
      </c>
      <c r="E41" s="20">
        <f t="shared" si="0"/>
        <v>-0.47500000000000009</v>
      </c>
      <c r="F41" s="20">
        <f t="shared" si="1"/>
        <v>1.5399999999999969E-2</v>
      </c>
      <c r="G41" s="20">
        <f t="shared" si="2"/>
        <v>-0.49040000000000006</v>
      </c>
      <c r="H41" s="7">
        <v>1</v>
      </c>
      <c r="I41" s="7">
        <v>-3</v>
      </c>
      <c r="J41" s="7">
        <v>-18</v>
      </c>
      <c r="K41" s="7">
        <v>3.6</v>
      </c>
      <c r="L41" s="7">
        <v>13.62</v>
      </c>
      <c r="M41" s="7">
        <v>27.63</v>
      </c>
      <c r="N41" s="7">
        <v>14.01</v>
      </c>
      <c r="O41" s="7">
        <v>3350</v>
      </c>
    </row>
    <row r="42" spans="1:15">
      <c r="A42" s="7">
        <v>45</v>
      </c>
      <c r="B42" s="7">
        <v>3.5840999999999998</v>
      </c>
      <c r="C42" s="7">
        <v>-7.3</v>
      </c>
      <c r="D42" s="7">
        <v>21.08</v>
      </c>
      <c r="E42" s="20">
        <f t="shared" si="0"/>
        <v>2.9999999999999805E-2</v>
      </c>
      <c r="F42" s="20">
        <f t="shared" si="1"/>
        <v>8.5250000000000048E-3</v>
      </c>
      <c r="G42" s="20">
        <f t="shared" si="2"/>
        <v>2.14749999999998E-2</v>
      </c>
      <c r="H42" s="7">
        <v>0</v>
      </c>
      <c r="I42" s="7">
        <v>2</v>
      </c>
      <c r="J42" s="7">
        <v>4</v>
      </c>
      <c r="K42" s="7">
        <v>3.5678000000000001</v>
      </c>
      <c r="L42" s="7">
        <v>13.78</v>
      </c>
      <c r="M42" s="7">
        <v>28.39</v>
      </c>
      <c r="N42" s="7">
        <v>14.61</v>
      </c>
      <c r="O42" s="7">
        <v>7890</v>
      </c>
    </row>
    <row r="43" spans="1:15">
      <c r="A43" s="7">
        <v>47</v>
      </c>
      <c r="B43" s="7">
        <v>3.55</v>
      </c>
      <c r="C43" s="7">
        <v>-8.2899999999999991</v>
      </c>
      <c r="D43" s="7">
        <v>20.99</v>
      </c>
      <c r="E43" s="20">
        <f t="shared" si="0"/>
        <v>0.36000000000000015</v>
      </c>
      <c r="F43" s="20">
        <f t="shared" si="1"/>
        <v>1.9999999999953388E-5</v>
      </c>
      <c r="G43" s="20">
        <f t="shared" si="2"/>
        <v>0.35998000000000019</v>
      </c>
      <c r="H43" s="7">
        <v>-1</v>
      </c>
      <c r="I43" s="7">
        <v>0</v>
      </c>
      <c r="J43" s="7">
        <v>13</v>
      </c>
      <c r="K43" s="7">
        <v>3.5535000000000001</v>
      </c>
      <c r="L43" s="7">
        <v>12.7</v>
      </c>
      <c r="M43" s="7">
        <v>29.27</v>
      </c>
      <c r="N43" s="7">
        <v>16.57</v>
      </c>
      <c r="O43" s="7">
        <v>2300</v>
      </c>
    </row>
    <row r="44" spans="1:15">
      <c r="A44" s="7">
        <v>48</v>
      </c>
      <c r="B44" s="7">
        <v>3.5005000000000002</v>
      </c>
      <c r="C44" s="7">
        <v>-8.98</v>
      </c>
      <c r="D44" s="7">
        <v>20.11</v>
      </c>
      <c r="E44" s="20">
        <f t="shared" si="0"/>
        <v>0.18800000000000025</v>
      </c>
      <c r="F44" s="20">
        <f t="shared" si="1"/>
        <v>-9.8999999999999314E-3</v>
      </c>
      <c r="G44" s="20">
        <f t="shared" si="2"/>
        <v>0.19790000000000019</v>
      </c>
      <c r="H44" s="7">
        <v>-2</v>
      </c>
      <c r="I44" s="7">
        <v>-4</v>
      </c>
      <c r="J44" s="7">
        <v>8</v>
      </c>
      <c r="K44" s="7">
        <v>3.5314999999999999</v>
      </c>
      <c r="L44" s="7">
        <v>11.13</v>
      </c>
      <c r="M44" s="7">
        <v>29.09</v>
      </c>
      <c r="N44" s="7">
        <v>17.96</v>
      </c>
      <c r="O44" s="7">
        <v>1055</v>
      </c>
    </row>
    <row r="45" spans="1:15">
      <c r="A45" s="7">
        <v>49</v>
      </c>
      <c r="B45" s="7">
        <v>3.5251999999999999</v>
      </c>
      <c r="C45" s="7">
        <v>-8.92</v>
      </c>
      <c r="D45" s="7">
        <v>20.83</v>
      </c>
      <c r="E45" s="20">
        <f t="shared" si="0"/>
        <v>0.76399999999999968</v>
      </c>
      <c r="F45" s="20">
        <f t="shared" si="1"/>
        <v>-1.0780000000000012E-2</v>
      </c>
      <c r="G45" s="20">
        <f t="shared" si="2"/>
        <v>0.77477999999999969</v>
      </c>
      <c r="H45" s="7">
        <v>1</v>
      </c>
      <c r="I45" s="7">
        <v>4</v>
      </c>
      <c r="J45" s="7">
        <v>-1</v>
      </c>
      <c r="K45" s="7">
        <v>3.5</v>
      </c>
      <c r="L45" s="7">
        <v>11.91</v>
      </c>
      <c r="M45" s="7">
        <v>29.74</v>
      </c>
      <c r="N45" s="7">
        <v>17.829999999999998</v>
      </c>
      <c r="O45" s="7">
        <v>3600</v>
      </c>
    </row>
    <row r="46" spans="1:15">
      <c r="A46" s="7">
        <v>50</v>
      </c>
      <c r="B46" s="7">
        <v>3.55</v>
      </c>
      <c r="C46" s="7">
        <v>-8.84</v>
      </c>
      <c r="D46" s="7">
        <v>21.54</v>
      </c>
      <c r="E46" s="20">
        <f t="shared" si="0"/>
        <v>0.6140000000000001</v>
      </c>
      <c r="F46" s="20">
        <f t="shared" si="1"/>
        <v>-6.820000000000004E-3</v>
      </c>
      <c r="G46" s="20">
        <f t="shared" si="2"/>
        <v>0.62082000000000015</v>
      </c>
      <c r="H46" s="7">
        <v>1</v>
      </c>
      <c r="I46" s="7">
        <v>3</v>
      </c>
      <c r="J46" s="7">
        <v>-1</v>
      </c>
      <c r="K46" s="7">
        <v>3.5249999999999999</v>
      </c>
      <c r="L46" s="7">
        <v>12.7</v>
      </c>
      <c r="M46" s="7">
        <v>30.38</v>
      </c>
      <c r="N46" s="7">
        <v>17.68</v>
      </c>
      <c r="O46" s="7">
        <v>14122</v>
      </c>
    </row>
    <row r="47" spans="1:15">
      <c r="A47" s="7">
        <v>51</v>
      </c>
      <c r="B47" s="7">
        <v>3.55</v>
      </c>
      <c r="C47" s="7">
        <v>-8.84</v>
      </c>
      <c r="D47" s="7">
        <v>21.54</v>
      </c>
      <c r="E47" s="20">
        <f t="shared" si="0"/>
        <v>0.27749999999999986</v>
      </c>
      <c r="F47" s="20">
        <f t="shared" si="1"/>
        <v>0</v>
      </c>
      <c r="G47" s="20">
        <f t="shared" si="2"/>
        <v>0.27749999999999986</v>
      </c>
      <c r="H47" s="7">
        <v>0</v>
      </c>
      <c r="I47" s="7">
        <v>0</v>
      </c>
      <c r="J47" s="7">
        <v>0</v>
      </c>
      <c r="K47" s="7">
        <v>3.55</v>
      </c>
      <c r="L47" s="7">
        <v>12.7</v>
      </c>
      <c r="M47" s="7">
        <v>30.38</v>
      </c>
      <c r="N47" s="7">
        <v>17.68</v>
      </c>
      <c r="O47" s="7">
        <v>600</v>
      </c>
    </row>
    <row r="48" spans="1:15">
      <c r="A48" s="7">
        <v>52</v>
      </c>
      <c r="B48" s="7">
        <v>3.5</v>
      </c>
      <c r="C48" s="7">
        <v>-10.25</v>
      </c>
      <c r="D48" s="7">
        <v>21.36</v>
      </c>
      <c r="E48" s="20">
        <f t="shared" si="0"/>
        <v>0.6324999999999994</v>
      </c>
      <c r="F48" s="20">
        <f t="shared" si="1"/>
        <v>-1.2500000000004174E-4</v>
      </c>
      <c r="G48" s="20">
        <f t="shared" si="2"/>
        <v>0.63262499999999944</v>
      </c>
      <c r="H48" s="7">
        <v>-2</v>
      </c>
      <c r="I48" s="7">
        <v>-1</v>
      </c>
      <c r="J48" s="7">
        <v>16</v>
      </c>
      <c r="K48" s="7">
        <v>3.5063</v>
      </c>
      <c r="L48" s="7">
        <v>11.11</v>
      </c>
      <c r="M48" s="7">
        <v>31.6</v>
      </c>
      <c r="N48" s="7">
        <v>20.49</v>
      </c>
      <c r="O48" s="7">
        <v>2000</v>
      </c>
    </row>
    <row r="49" spans="1:15">
      <c r="A49" s="7">
        <v>53</v>
      </c>
      <c r="B49" s="7">
        <v>3.5278999999999998</v>
      </c>
      <c r="C49" s="7">
        <v>-10.01</v>
      </c>
      <c r="D49" s="7">
        <v>22.01</v>
      </c>
      <c r="E49" s="20">
        <f t="shared" si="0"/>
        <v>0.55000000000000071</v>
      </c>
      <c r="F49" s="20">
        <f t="shared" si="1"/>
        <v>6.7499999999998117E-4</v>
      </c>
      <c r="G49" s="20">
        <f t="shared" si="2"/>
        <v>0.54932500000000073</v>
      </c>
      <c r="H49" s="7">
        <v>1</v>
      </c>
      <c r="I49" s="7">
        <v>3</v>
      </c>
      <c r="J49" s="7">
        <v>-2</v>
      </c>
      <c r="K49" s="7">
        <v>3.5049999999999999</v>
      </c>
      <c r="L49" s="7">
        <v>12</v>
      </c>
      <c r="M49" s="7">
        <v>32.020000000000003</v>
      </c>
      <c r="N49" s="7">
        <v>20.03</v>
      </c>
      <c r="O49" s="7">
        <v>4000</v>
      </c>
    </row>
    <row r="50" spans="1:15">
      <c r="A50" s="7">
        <v>54</v>
      </c>
      <c r="B50" s="7">
        <v>3.5</v>
      </c>
      <c r="C50" s="7">
        <v>-10.54</v>
      </c>
      <c r="D50" s="7">
        <v>21.65</v>
      </c>
      <c r="E50" s="20">
        <f t="shared" si="0"/>
        <v>0.85250000000000004</v>
      </c>
      <c r="F50" s="20">
        <f t="shared" si="1"/>
        <v>-1.2499999999999956E-2</v>
      </c>
      <c r="G50" s="20">
        <f t="shared" si="2"/>
        <v>0.86499999999999999</v>
      </c>
      <c r="H50" s="7">
        <v>-1</v>
      </c>
      <c r="I50" s="7">
        <v>-2</v>
      </c>
      <c r="J50" s="7">
        <v>5</v>
      </c>
      <c r="K50" s="7">
        <v>3.5125000000000002</v>
      </c>
      <c r="L50" s="7">
        <v>11.11</v>
      </c>
      <c r="M50" s="7">
        <v>32.200000000000003</v>
      </c>
      <c r="N50" s="7">
        <v>21.09</v>
      </c>
      <c r="O50" s="7">
        <v>11544</v>
      </c>
    </row>
    <row r="51" spans="1:15">
      <c r="A51" s="7">
        <v>55</v>
      </c>
      <c r="B51" s="7">
        <v>3.5</v>
      </c>
      <c r="C51" s="7">
        <v>-11.88</v>
      </c>
      <c r="D51" s="7">
        <v>23</v>
      </c>
      <c r="E51" s="20">
        <f t="shared" si="0"/>
        <v>1.5225</v>
      </c>
      <c r="F51" s="20">
        <f t="shared" si="1"/>
        <v>-1.2499999999999956E-2</v>
      </c>
      <c r="G51" s="20">
        <f t="shared" si="2"/>
        <v>1.5349999999999999</v>
      </c>
      <c r="H51" s="7">
        <v>0</v>
      </c>
      <c r="I51" s="7">
        <v>6</v>
      </c>
      <c r="J51" s="7">
        <v>13</v>
      </c>
      <c r="K51" s="7">
        <v>3.4537</v>
      </c>
      <c r="L51" s="7">
        <v>11.11</v>
      </c>
      <c r="M51" s="7">
        <v>34.880000000000003</v>
      </c>
      <c r="N51" s="7">
        <v>23.77</v>
      </c>
      <c r="O51" s="7">
        <v>4000</v>
      </c>
    </row>
    <row r="52" spans="1:15">
      <c r="A52" s="7">
        <v>56</v>
      </c>
      <c r="B52" s="7">
        <v>3.5249999999999999</v>
      </c>
      <c r="C52" s="7">
        <v>-11.75</v>
      </c>
      <c r="D52" s="7">
        <v>23.65</v>
      </c>
      <c r="E52" s="20">
        <f t="shared" si="0"/>
        <v>0.75250000000000039</v>
      </c>
      <c r="F52" s="20">
        <f t="shared" si="1"/>
        <v>6.2499999999999778E-3</v>
      </c>
      <c r="G52" s="20">
        <f t="shared" si="2"/>
        <v>0.74625000000000041</v>
      </c>
      <c r="H52" s="7">
        <v>1</v>
      </c>
      <c r="I52" s="7">
        <v>3</v>
      </c>
      <c r="J52" s="7">
        <v>-1</v>
      </c>
      <c r="K52" s="7">
        <v>3.5019999999999998</v>
      </c>
      <c r="L52" s="7">
        <v>11.9</v>
      </c>
      <c r="M52" s="7">
        <v>35.4</v>
      </c>
      <c r="N52" s="7">
        <v>23.5</v>
      </c>
      <c r="O52" s="7">
        <v>12650</v>
      </c>
    </row>
    <row r="53" spans="1:15">
      <c r="A53" s="7">
        <v>57</v>
      </c>
      <c r="B53" s="7">
        <v>3.55</v>
      </c>
      <c r="C53" s="7">
        <v>-10.95</v>
      </c>
      <c r="D53" s="7">
        <v>23.65</v>
      </c>
      <c r="E53" s="20">
        <f t="shared" si="0"/>
        <v>0.46999999999999975</v>
      </c>
      <c r="F53" s="20">
        <f t="shared" si="1"/>
        <v>5.5250000000000021E-3</v>
      </c>
      <c r="G53" s="20">
        <f t="shared" si="2"/>
        <v>0.46447499999999975</v>
      </c>
      <c r="H53" s="7">
        <v>1</v>
      </c>
      <c r="I53" s="7">
        <v>0</v>
      </c>
      <c r="J53" s="7">
        <v>-7</v>
      </c>
      <c r="K53" s="7">
        <v>3.55</v>
      </c>
      <c r="L53" s="7">
        <v>12.7</v>
      </c>
      <c r="M53" s="7">
        <v>34.61</v>
      </c>
      <c r="N53" s="7">
        <v>21.91</v>
      </c>
      <c r="O53" s="7">
        <v>1000</v>
      </c>
    </row>
    <row r="54" spans="1:15">
      <c r="A54" s="7">
        <v>59</v>
      </c>
      <c r="B54" s="7">
        <v>3.55</v>
      </c>
      <c r="C54" s="7">
        <v>-10.95</v>
      </c>
      <c r="D54" s="7">
        <v>23.65</v>
      </c>
      <c r="E54" s="20">
        <f t="shared" si="0"/>
        <v>0.16400000000000006</v>
      </c>
      <c r="F54" s="20">
        <f t="shared" si="1"/>
        <v>9.9999999999999638E-3</v>
      </c>
      <c r="G54" s="20">
        <f t="shared" si="2"/>
        <v>0.15400000000000011</v>
      </c>
      <c r="H54" s="7">
        <v>0</v>
      </c>
      <c r="I54" s="7">
        <v>0</v>
      </c>
      <c r="J54" s="7">
        <v>0</v>
      </c>
      <c r="K54" s="7">
        <v>3.55</v>
      </c>
      <c r="L54" s="7">
        <v>12.7</v>
      </c>
      <c r="M54" s="7">
        <v>34.61</v>
      </c>
      <c r="N54" s="7">
        <v>21.91</v>
      </c>
      <c r="O54" s="7">
        <v>3854</v>
      </c>
    </row>
    <row r="55" spans="1:15">
      <c r="A55" s="7">
        <v>60</v>
      </c>
      <c r="B55" s="7">
        <v>3.55</v>
      </c>
      <c r="C55" s="7">
        <v>-10.95</v>
      </c>
      <c r="D55" s="7">
        <v>23.65</v>
      </c>
      <c r="E55" s="20">
        <f t="shared" si="0"/>
        <v>-0.37199999999999989</v>
      </c>
      <c r="F55" s="20">
        <f t="shared" si="1"/>
        <v>9.9999999999999638E-3</v>
      </c>
      <c r="G55" s="20">
        <f t="shared" si="2"/>
        <v>-0.38199999999999984</v>
      </c>
      <c r="H55" s="7">
        <v>0</v>
      </c>
      <c r="I55" s="7">
        <v>0</v>
      </c>
      <c r="J55" s="7">
        <v>0</v>
      </c>
      <c r="K55" s="7">
        <v>3.55</v>
      </c>
      <c r="L55" s="7">
        <v>12.7</v>
      </c>
      <c r="M55" s="7">
        <v>34.61</v>
      </c>
      <c r="N55" s="7">
        <v>21.91</v>
      </c>
      <c r="O55" s="7">
        <v>6114</v>
      </c>
    </row>
    <row r="56" spans="1:15">
      <c r="A56" s="7">
        <v>62</v>
      </c>
      <c r="B56" s="7">
        <v>3.5230000000000001</v>
      </c>
      <c r="C56" s="7">
        <v>-12.37</v>
      </c>
      <c r="D56" s="7">
        <v>24.21</v>
      </c>
      <c r="E56" s="20">
        <f t="shared" si="0"/>
        <v>0.20666666666666642</v>
      </c>
      <c r="F56" s="20">
        <f t="shared" si="1"/>
        <v>-3.3333333333329662E-4</v>
      </c>
      <c r="G56" s="20">
        <f t="shared" si="2"/>
        <v>0.20699999999999971</v>
      </c>
      <c r="H56" s="7">
        <v>-1</v>
      </c>
      <c r="I56" s="7">
        <v>2</v>
      </c>
      <c r="J56" s="7">
        <v>13</v>
      </c>
      <c r="K56" s="7">
        <v>3.5034999999999998</v>
      </c>
      <c r="L56" s="7">
        <v>11.84</v>
      </c>
      <c r="M56" s="7">
        <v>36.58</v>
      </c>
      <c r="N56" s="7">
        <v>24.74</v>
      </c>
      <c r="O56" s="7">
        <v>300</v>
      </c>
    </row>
    <row r="57" spans="1:15">
      <c r="A57" s="7">
        <v>63</v>
      </c>
      <c r="B57" s="7">
        <v>3.5049999999999999</v>
      </c>
      <c r="C57" s="7">
        <v>-11.67</v>
      </c>
      <c r="D57" s="7">
        <v>22.94</v>
      </c>
      <c r="E57" s="20">
        <f t="shared" si="0"/>
        <v>0.24000000000000021</v>
      </c>
      <c r="F57" s="20">
        <f t="shared" si="1"/>
        <v>-7.4999999999999884E-3</v>
      </c>
      <c r="G57" s="20">
        <f t="shared" si="2"/>
        <v>0.24750000000000019</v>
      </c>
      <c r="H57" s="7">
        <v>-1</v>
      </c>
      <c r="I57" s="7">
        <v>-5</v>
      </c>
      <c r="J57" s="7">
        <v>-6</v>
      </c>
      <c r="K57" s="7">
        <v>3.5499000000000001</v>
      </c>
      <c r="L57" s="7">
        <v>11.27</v>
      </c>
      <c r="M57" s="7">
        <v>34.619999999999997</v>
      </c>
      <c r="N57" s="7">
        <v>23.35</v>
      </c>
      <c r="O57" s="7">
        <v>2400</v>
      </c>
    </row>
    <row r="58" spans="1:15">
      <c r="A58" s="7">
        <v>64</v>
      </c>
      <c r="B58" s="7">
        <v>3.5</v>
      </c>
      <c r="C58" s="7">
        <v>-11.83</v>
      </c>
      <c r="D58" s="7">
        <v>22.94</v>
      </c>
      <c r="E58" s="20">
        <f t="shared" si="0"/>
        <v>0.35200000000000031</v>
      </c>
      <c r="F58" s="20">
        <f t="shared" si="1"/>
        <v>-9.9999999999999638E-3</v>
      </c>
      <c r="G58" s="20">
        <f t="shared" si="2"/>
        <v>0.36200000000000027</v>
      </c>
      <c r="H58" s="7">
        <v>0</v>
      </c>
      <c r="I58" s="7">
        <v>0</v>
      </c>
      <c r="J58" s="7">
        <v>1</v>
      </c>
      <c r="K58" s="7">
        <v>3.5</v>
      </c>
      <c r="L58" s="7">
        <v>11.11</v>
      </c>
      <c r="M58" s="7">
        <v>34.78</v>
      </c>
      <c r="N58" s="7">
        <v>23.67</v>
      </c>
      <c r="O58" s="7">
        <v>2300</v>
      </c>
    </row>
    <row r="59" spans="1:15">
      <c r="A59" s="7">
        <v>65</v>
      </c>
      <c r="B59" s="7">
        <v>3.5249999999999999</v>
      </c>
      <c r="C59" s="7">
        <v>-11.75</v>
      </c>
      <c r="D59" s="7">
        <v>23.66</v>
      </c>
      <c r="E59" s="20">
        <f t="shared" si="0"/>
        <v>0.32000000000000028</v>
      </c>
      <c r="F59" s="20">
        <f t="shared" si="1"/>
        <v>-4.9999999999999819E-3</v>
      </c>
      <c r="G59" s="20">
        <f t="shared" si="2"/>
        <v>0.32500000000000029</v>
      </c>
      <c r="H59" s="7">
        <v>1</v>
      </c>
      <c r="I59" s="7">
        <v>3</v>
      </c>
      <c r="J59" s="7">
        <v>-1</v>
      </c>
      <c r="K59" s="7">
        <v>3.5</v>
      </c>
      <c r="L59" s="7">
        <v>11.9</v>
      </c>
      <c r="M59" s="7">
        <v>35.409999999999997</v>
      </c>
      <c r="N59" s="7">
        <v>23.51</v>
      </c>
      <c r="O59" s="7">
        <v>2100</v>
      </c>
    </row>
    <row r="60" spans="1:15">
      <c r="A60" s="7">
        <v>69</v>
      </c>
      <c r="B60" s="7">
        <v>3.5175000000000001</v>
      </c>
      <c r="C60" s="7">
        <v>-11.51</v>
      </c>
      <c r="D60" s="7">
        <v>23.17</v>
      </c>
      <c r="E60" s="20">
        <f t="shared" si="0"/>
        <v>-0.24714285714285669</v>
      </c>
      <c r="F60" s="20">
        <f t="shared" si="1"/>
        <v>-7.8571428571429431E-4</v>
      </c>
      <c r="G60" s="20">
        <f t="shared" si="2"/>
        <v>-0.24635714285714239</v>
      </c>
      <c r="H60" s="7">
        <v>0</v>
      </c>
      <c r="I60" s="7">
        <v>-2</v>
      </c>
      <c r="J60" s="7">
        <v>-2</v>
      </c>
      <c r="K60" s="7">
        <v>3.5347</v>
      </c>
      <c r="L60" s="7">
        <v>11.67</v>
      </c>
      <c r="M60" s="7">
        <v>34.68</v>
      </c>
      <c r="N60" s="7">
        <v>23.01</v>
      </c>
      <c r="O60" s="7">
        <v>1500</v>
      </c>
    </row>
    <row r="61" spans="1:15">
      <c r="A61" s="7">
        <v>70</v>
      </c>
      <c r="B61" s="7">
        <v>3.5</v>
      </c>
      <c r="C61" s="7">
        <v>-11.96</v>
      </c>
      <c r="D61" s="7">
        <v>23.07</v>
      </c>
      <c r="E61" s="20">
        <f t="shared" si="0"/>
        <v>8.1428571428571475E-2</v>
      </c>
      <c r="F61" s="20">
        <f t="shared" si="1"/>
        <v>-7.1428571428569911E-4</v>
      </c>
      <c r="G61" s="20">
        <f t="shared" si="2"/>
        <v>8.214285714285717E-2</v>
      </c>
      <c r="H61" s="7">
        <v>-1</v>
      </c>
      <c r="I61" s="7">
        <v>0</v>
      </c>
      <c r="J61" s="7">
        <v>4</v>
      </c>
      <c r="K61" s="7">
        <v>3.5034999999999998</v>
      </c>
      <c r="L61" s="7">
        <v>11.11</v>
      </c>
      <c r="M61" s="7">
        <v>35.03</v>
      </c>
      <c r="N61" s="7">
        <v>23.92</v>
      </c>
      <c r="O61" s="7">
        <v>1100</v>
      </c>
    </row>
    <row r="62" spans="1:15">
      <c r="A62" s="7">
        <v>71</v>
      </c>
      <c r="B62" s="7">
        <v>3.35</v>
      </c>
      <c r="C62" s="7">
        <v>-11.76</v>
      </c>
      <c r="D62" s="7">
        <v>18.11</v>
      </c>
      <c r="E62" s="20">
        <f t="shared" si="0"/>
        <v>-2.1428571428571734E-2</v>
      </c>
      <c r="F62" s="20">
        <f t="shared" si="1"/>
        <v>-2.1428571428571415E-2</v>
      </c>
      <c r="G62" s="20">
        <f t="shared" si="2"/>
        <v>-3.1918911957973251E-16</v>
      </c>
      <c r="H62" s="7">
        <v>-5</v>
      </c>
      <c r="I62" s="7">
        <v>-22</v>
      </c>
      <c r="J62" s="7">
        <v>-2</v>
      </c>
      <c r="K62" s="7">
        <v>3.5249999999999999</v>
      </c>
      <c r="L62" s="7">
        <v>6.35</v>
      </c>
      <c r="M62" s="7">
        <v>29.87</v>
      </c>
      <c r="N62" s="7">
        <v>23.52</v>
      </c>
      <c r="O62" s="7">
        <v>55090</v>
      </c>
    </row>
    <row r="63" spans="1:15">
      <c r="A63" s="7">
        <v>72</v>
      </c>
      <c r="B63" s="7">
        <v>3.35</v>
      </c>
      <c r="C63" s="7">
        <v>-10.29</v>
      </c>
      <c r="D63" s="7">
        <v>16.64</v>
      </c>
      <c r="E63" s="20">
        <f t="shared" si="0"/>
        <v>-0.41857142857142904</v>
      </c>
      <c r="F63" s="20">
        <f t="shared" si="1"/>
        <v>-2.4999999999999974E-2</v>
      </c>
      <c r="G63" s="20">
        <f t="shared" si="2"/>
        <v>-0.39357142857142907</v>
      </c>
      <c r="H63" s="7">
        <v>0</v>
      </c>
      <c r="I63" s="7">
        <v>-8</v>
      </c>
      <c r="J63" s="7">
        <v>-12</v>
      </c>
      <c r="K63" s="7">
        <v>3.3999000000000001</v>
      </c>
      <c r="L63" s="7">
        <v>6.35</v>
      </c>
      <c r="M63" s="7">
        <v>26.93</v>
      </c>
      <c r="N63" s="7">
        <v>20.58</v>
      </c>
      <c r="O63" s="7">
        <v>1200</v>
      </c>
    </row>
    <row r="64" spans="1:15">
      <c r="A64" s="7">
        <v>73</v>
      </c>
      <c r="B64" s="7">
        <v>3.4</v>
      </c>
      <c r="C64" s="7">
        <v>-10.199999999999999</v>
      </c>
      <c r="D64" s="7">
        <v>18.13</v>
      </c>
      <c r="E64" s="20">
        <f t="shared" si="0"/>
        <v>-0.65500000000000025</v>
      </c>
      <c r="F64" s="20">
        <f t="shared" si="1"/>
        <v>-2.937500000000004E-2</v>
      </c>
      <c r="G64" s="20">
        <f t="shared" si="2"/>
        <v>-0.62562500000000021</v>
      </c>
      <c r="H64" s="7">
        <v>2</v>
      </c>
      <c r="I64" s="7">
        <v>9</v>
      </c>
      <c r="J64" s="7">
        <v>-1</v>
      </c>
      <c r="K64" s="7">
        <v>3.35</v>
      </c>
      <c r="L64" s="7">
        <v>7.94</v>
      </c>
      <c r="M64" s="7">
        <v>28.33</v>
      </c>
      <c r="N64" s="7">
        <v>20.39</v>
      </c>
      <c r="O64" s="7">
        <v>3700</v>
      </c>
    </row>
    <row r="65" spans="1:15">
      <c r="A65" s="7">
        <v>76</v>
      </c>
      <c r="B65" s="7">
        <v>3.3</v>
      </c>
      <c r="C65" s="7">
        <v>-11.88</v>
      </c>
      <c r="D65" s="7">
        <v>16.64</v>
      </c>
      <c r="E65" s="20">
        <f t="shared" si="0"/>
        <v>-2.6666666666666689E-2</v>
      </c>
      <c r="F65" s="20">
        <f t="shared" si="1"/>
        <v>-3.3333333333333361E-2</v>
      </c>
      <c r="G65" s="20">
        <f t="shared" si="2"/>
        <v>6.6666666666666714E-3</v>
      </c>
      <c r="H65" s="7">
        <v>-3</v>
      </c>
      <c r="I65" s="7">
        <v>-8</v>
      </c>
      <c r="J65" s="7">
        <v>16</v>
      </c>
      <c r="K65" s="7">
        <v>3.35</v>
      </c>
      <c r="L65" s="7">
        <v>4.76</v>
      </c>
      <c r="M65" s="7">
        <v>28.52</v>
      </c>
      <c r="N65" s="7">
        <v>23.76</v>
      </c>
      <c r="O65" s="7">
        <v>9188</v>
      </c>
    </row>
    <row r="66" spans="1:15">
      <c r="A66" s="7">
        <v>77</v>
      </c>
      <c r="B66" s="7">
        <v>3.35</v>
      </c>
      <c r="C66" s="7">
        <v>-11.67</v>
      </c>
      <c r="D66" s="7">
        <v>18.02</v>
      </c>
      <c r="E66" s="20">
        <f t="shared" si="0"/>
        <v>-2.8333333333333027E-2</v>
      </c>
      <c r="F66" s="20">
        <f t="shared" si="1"/>
        <v>0</v>
      </c>
      <c r="G66" s="20">
        <f t="shared" si="2"/>
        <v>-2.8333333333333027E-2</v>
      </c>
      <c r="H66" s="7">
        <v>2</v>
      </c>
      <c r="I66" s="7">
        <v>8</v>
      </c>
      <c r="J66" s="7">
        <v>-2</v>
      </c>
      <c r="K66" s="7">
        <v>3.3043</v>
      </c>
      <c r="L66" s="7">
        <v>6.35</v>
      </c>
      <c r="M66" s="7">
        <v>29.7</v>
      </c>
      <c r="N66" s="7">
        <v>23.35</v>
      </c>
      <c r="O66" s="7">
        <v>1400</v>
      </c>
    </row>
    <row r="67" spans="1:15">
      <c r="A67" s="7">
        <v>78</v>
      </c>
      <c r="B67" s="7">
        <v>3.3</v>
      </c>
      <c r="C67" s="7">
        <v>-12.51</v>
      </c>
      <c r="D67" s="7">
        <v>17.28</v>
      </c>
      <c r="E67" s="20">
        <f t="shared" si="0"/>
        <v>0.74166666666666714</v>
      </c>
      <c r="F67" s="20">
        <f t="shared" si="1"/>
        <v>-8.3333333333333783E-3</v>
      </c>
      <c r="G67" s="20">
        <f t="shared" si="2"/>
        <v>0.75000000000000056</v>
      </c>
      <c r="H67" s="7">
        <v>-2</v>
      </c>
      <c r="I67" s="7">
        <v>-4</v>
      </c>
      <c r="J67" s="7">
        <v>7</v>
      </c>
      <c r="K67" s="7">
        <v>3.3248000000000002</v>
      </c>
      <c r="L67" s="7">
        <v>4.76</v>
      </c>
      <c r="M67" s="7">
        <v>29.79</v>
      </c>
      <c r="N67" s="7">
        <v>25.03</v>
      </c>
      <c r="O67" s="7">
        <v>4980</v>
      </c>
    </row>
    <row r="68" spans="1:15">
      <c r="A68" s="7">
        <v>79</v>
      </c>
      <c r="B68" s="7">
        <v>3.3250000000000002</v>
      </c>
      <c r="C68" s="7">
        <v>-11.72</v>
      </c>
      <c r="D68" s="7">
        <v>17.28</v>
      </c>
      <c r="E68" s="20">
        <f t="shared" si="0"/>
        <v>0.50833333333333341</v>
      </c>
      <c r="F68" s="20">
        <f t="shared" si="1"/>
        <v>-1.2499999999999956E-2</v>
      </c>
      <c r="G68" s="20">
        <f t="shared" si="2"/>
        <v>0.52083333333333337</v>
      </c>
      <c r="H68" s="7">
        <v>1</v>
      </c>
      <c r="I68" s="7">
        <v>0</v>
      </c>
      <c r="J68" s="7">
        <v>-6</v>
      </c>
      <c r="K68" s="7">
        <v>3.3250000000000002</v>
      </c>
      <c r="L68" s="7">
        <v>5.56</v>
      </c>
      <c r="M68" s="7">
        <v>29</v>
      </c>
      <c r="N68" s="7">
        <v>23.44</v>
      </c>
      <c r="O68" s="7">
        <v>400</v>
      </c>
    </row>
    <row r="69" spans="1:15">
      <c r="A69" s="7">
        <v>80</v>
      </c>
      <c r="B69" s="7">
        <v>3.3250000000000002</v>
      </c>
      <c r="C69" s="7">
        <v>-11.44</v>
      </c>
      <c r="D69" s="7">
        <v>17</v>
      </c>
      <c r="E69" s="20">
        <f t="shared" ref="E69:E104" si="3">(N69-N65)/(A69-A65)</f>
        <v>-0.22000000000000064</v>
      </c>
      <c r="F69" s="20">
        <f t="shared" ref="F69:F104" si="4">(B69-B65)/(A69-A65)</f>
        <v>6.2500000000000888E-3</v>
      </c>
      <c r="G69" s="20">
        <f t="shared" si="2"/>
        <v>-0.22625000000000073</v>
      </c>
      <c r="H69" s="7">
        <v>0</v>
      </c>
      <c r="I69" s="7">
        <v>-2</v>
      </c>
      <c r="J69" s="7">
        <v>-2</v>
      </c>
      <c r="K69" s="7">
        <v>3.3342999999999998</v>
      </c>
      <c r="L69" s="7">
        <v>5.56</v>
      </c>
      <c r="M69" s="7">
        <v>28.44</v>
      </c>
      <c r="N69" s="7">
        <v>22.88</v>
      </c>
      <c r="O69" s="7">
        <v>1300</v>
      </c>
    </row>
    <row r="70" spans="1:15">
      <c r="A70" s="7">
        <v>81</v>
      </c>
      <c r="B70" s="7">
        <v>3.3250000000000002</v>
      </c>
      <c r="C70" s="7">
        <v>-12.17</v>
      </c>
      <c r="D70" s="7">
        <v>17.72</v>
      </c>
      <c r="E70" s="20">
        <f t="shared" si="3"/>
        <v>0.24749999999999961</v>
      </c>
      <c r="F70" s="20">
        <f t="shared" si="4"/>
        <v>-6.2499999999999778E-3</v>
      </c>
      <c r="G70" s="20">
        <f t="shared" si="2"/>
        <v>0.25374999999999959</v>
      </c>
      <c r="H70" s="7">
        <v>0</v>
      </c>
      <c r="I70" s="7">
        <v>4</v>
      </c>
      <c r="J70" s="7">
        <v>6</v>
      </c>
      <c r="K70" s="7">
        <v>3.3010000000000002</v>
      </c>
      <c r="L70" s="7">
        <v>5.56</v>
      </c>
      <c r="M70" s="7">
        <v>29.89</v>
      </c>
      <c r="N70" s="7">
        <v>24.34</v>
      </c>
      <c r="O70" s="7">
        <v>300</v>
      </c>
    </row>
    <row r="71" spans="1:15">
      <c r="A71" s="7">
        <v>84</v>
      </c>
      <c r="B71" s="7">
        <v>3.3250000000000002</v>
      </c>
      <c r="C71" s="7">
        <v>-11.8</v>
      </c>
      <c r="D71" s="7">
        <v>17.36</v>
      </c>
      <c r="E71" s="20">
        <f t="shared" si="3"/>
        <v>-0.23666666666666694</v>
      </c>
      <c r="F71" s="20">
        <f t="shared" si="4"/>
        <v>4.1666666666667256E-3</v>
      </c>
      <c r="G71" s="20">
        <f t="shared" ref="G71:G134" si="5">E71-F71</f>
        <v>-0.24083333333333368</v>
      </c>
      <c r="H71" s="7">
        <v>0</v>
      </c>
      <c r="I71" s="7">
        <v>-2</v>
      </c>
      <c r="J71" s="7">
        <v>-3</v>
      </c>
      <c r="K71" s="7">
        <v>3.3372000000000002</v>
      </c>
      <c r="L71" s="7">
        <v>5.56</v>
      </c>
      <c r="M71" s="7">
        <v>29.16</v>
      </c>
      <c r="N71" s="7">
        <v>23.61</v>
      </c>
      <c r="O71" s="7">
        <v>2964</v>
      </c>
    </row>
    <row r="72" spans="1:15">
      <c r="A72" s="7">
        <v>85</v>
      </c>
      <c r="B72" s="7">
        <v>3.3</v>
      </c>
      <c r="C72" s="7">
        <v>-12.6</v>
      </c>
      <c r="D72" s="7">
        <v>17.36</v>
      </c>
      <c r="E72" s="20">
        <f t="shared" si="3"/>
        <v>0.29166666666666669</v>
      </c>
      <c r="F72" s="20">
        <f t="shared" si="4"/>
        <v>-4.1666666666667256E-3</v>
      </c>
      <c r="G72" s="20">
        <f t="shared" si="5"/>
        <v>0.29583333333333339</v>
      </c>
      <c r="H72" s="7">
        <v>-1</v>
      </c>
      <c r="I72" s="7">
        <v>0</v>
      </c>
      <c r="J72" s="7">
        <v>7</v>
      </c>
      <c r="K72" s="7">
        <v>3.3</v>
      </c>
      <c r="L72" s="7">
        <v>4.76</v>
      </c>
      <c r="M72" s="7">
        <v>29.96</v>
      </c>
      <c r="N72" s="7">
        <v>25.19</v>
      </c>
      <c r="O72" s="7">
        <v>6174</v>
      </c>
    </row>
    <row r="73" spans="1:15">
      <c r="A73" s="7">
        <v>86</v>
      </c>
      <c r="B73" s="7">
        <v>3.3395999999999999</v>
      </c>
      <c r="C73" s="7">
        <v>-11.34</v>
      </c>
      <c r="D73" s="7">
        <v>17.36</v>
      </c>
      <c r="E73" s="20">
        <f t="shared" si="3"/>
        <v>-3.3333333333333215E-2</v>
      </c>
      <c r="F73" s="20">
        <f t="shared" si="4"/>
        <v>2.4333333333332874E-3</v>
      </c>
      <c r="G73" s="20">
        <f t="shared" si="5"/>
        <v>-3.5766666666666502E-2</v>
      </c>
      <c r="H73" s="7">
        <v>1</v>
      </c>
      <c r="I73" s="7">
        <v>0</v>
      </c>
      <c r="J73" s="7">
        <v>-10</v>
      </c>
      <c r="K73" s="7">
        <v>3.3395999999999999</v>
      </c>
      <c r="L73" s="7">
        <v>6.02</v>
      </c>
      <c r="M73" s="7">
        <v>28.7</v>
      </c>
      <c r="N73" s="7">
        <v>22.68</v>
      </c>
      <c r="O73" s="7">
        <v>300</v>
      </c>
    </row>
    <row r="74" spans="1:15">
      <c r="A74" s="7">
        <v>87</v>
      </c>
      <c r="B74" s="7">
        <v>3.35</v>
      </c>
      <c r="C74" s="7">
        <v>-11.76</v>
      </c>
      <c r="D74" s="7">
        <v>18.11</v>
      </c>
      <c r="E74" s="20">
        <f t="shared" si="3"/>
        <v>-0.13666666666666671</v>
      </c>
      <c r="F74" s="20">
        <f t="shared" si="4"/>
        <v>4.1666666666666519E-3</v>
      </c>
      <c r="G74" s="20">
        <f t="shared" si="5"/>
        <v>-0.14083333333333337</v>
      </c>
      <c r="H74" s="7">
        <v>0</v>
      </c>
      <c r="I74" s="7">
        <v>4</v>
      </c>
      <c r="J74" s="7">
        <v>4</v>
      </c>
      <c r="K74" s="7">
        <v>3.3250000000000002</v>
      </c>
      <c r="L74" s="7">
        <v>6.35</v>
      </c>
      <c r="M74" s="7">
        <v>29.87</v>
      </c>
      <c r="N74" s="7">
        <v>23.52</v>
      </c>
      <c r="O74" s="7">
        <v>1100</v>
      </c>
    </row>
    <row r="75" spans="1:15">
      <c r="A75" s="7">
        <v>92</v>
      </c>
      <c r="B75" s="7">
        <v>3.35</v>
      </c>
      <c r="C75" s="7">
        <v>-12.51</v>
      </c>
      <c r="D75" s="7">
        <v>18.86</v>
      </c>
      <c r="E75" s="20">
        <f t="shared" si="3"/>
        <v>0.17750000000000021</v>
      </c>
      <c r="F75" s="20">
        <f t="shared" si="4"/>
        <v>3.1249999999999889E-3</v>
      </c>
      <c r="G75" s="20">
        <f t="shared" si="5"/>
        <v>0.17437500000000022</v>
      </c>
      <c r="H75" s="7">
        <v>0</v>
      </c>
      <c r="I75" s="7">
        <v>4</v>
      </c>
      <c r="J75" s="7">
        <v>6</v>
      </c>
      <c r="K75" s="7">
        <v>3.3250000000000002</v>
      </c>
      <c r="L75" s="7">
        <v>6.35</v>
      </c>
      <c r="M75" s="7">
        <v>31.38</v>
      </c>
      <c r="N75" s="7">
        <v>25.03</v>
      </c>
      <c r="O75" s="7">
        <v>1100</v>
      </c>
    </row>
    <row r="76" spans="1:15">
      <c r="A76" s="7">
        <v>94</v>
      </c>
      <c r="B76" s="7">
        <v>3.3250000000000002</v>
      </c>
      <c r="C76" s="7">
        <v>-13.31</v>
      </c>
      <c r="D76" s="7">
        <v>18.86</v>
      </c>
      <c r="E76" s="20">
        <f t="shared" si="3"/>
        <v>0.15888888888888886</v>
      </c>
      <c r="F76" s="20">
        <f t="shared" si="4"/>
        <v>2.7777777777778173E-3</v>
      </c>
      <c r="G76" s="20">
        <f t="shared" si="5"/>
        <v>0.15611111111111103</v>
      </c>
      <c r="H76" s="7">
        <v>-1</v>
      </c>
      <c r="I76" s="7">
        <v>0</v>
      </c>
      <c r="J76" s="7">
        <v>6</v>
      </c>
      <c r="K76" s="7">
        <v>3.3250000000000002</v>
      </c>
      <c r="L76" s="7">
        <v>5.56</v>
      </c>
      <c r="M76" s="7">
        <v>32.17</v>
      </c>
      <c r="N76" s="7">
        <v>26.62</v>
      </c>
      <c r="O76" s="7">
        <v>100</v>
      </c>
    </row>
    <row r="77" spans="1:15">
      <c r="A77" s="7">
        <v>95</v>
      </c>
      <c r="B77" s="7">
        <v>3.3250000000000002</v>
      </c>
      <c r="C77" s="7">
        <v>-13.91</v>
      </c>
      <c r="D77" s="7">
        <v>19.47</v>
      </c>
      <c r="E77" s="20">
        <f t="shared" si="3"/>
        <v>0.57222222222222208</v>
      </c>
      <c r="F77" s="20">
        <f t="shared" si="4"/>
        <v>-1.6222222222221916E-3</v>
      </c>
      <c r="G77" s="20">
        <f t="shared" si="5"/>
        <v>0.57384444444444427</v>
      </c>
      <c r="H77" s="7">
        <v>0</v>
      </c>
      <c r="I77" s="7">
        <v>3</v>
      </c>
      <c r="J77" s="7">
        <v>5</v>
      </c>
      <c r="K77" s="7">
        <v>3.3050000000000002</v>
      </c>
      <c r="L77" s="7">
        <v>5.56</v>
      </c>
      <c r="M77" s="7">
        <v>33.380000000000003</v>
      </c>
      <c r="N77" s="7">
        <v>27.83</v>
      </c>
      <c r="O77" s="7">
        <v>1790</v>
      </c>
    </row>
    <row r="78" spans="1:15">
      <c r="A78" s="7">
        <v>96</v>
      </c>
      <c r="B78" s="7">
        <v>3.3250000000000002</v>
      </c>
      <c r="C78" s="7">
        <v>-13.27</v>
      </c>
      <c r="D78" s="7">
        <v>18.829999999999998</v>
      </c>
      <c r="E78" s="20">
        <f t="shared" si="3"/>
        <v>0.3355555555555555</v>
      </c>
      <c r="F78" s="20">
        <f t="shared" si="4"/>
        <v>-2.7777777777777679E-3</v>
      </c>
      <c r="G78" s="20">
        <f t="shared" si="5"/>
        <v>0.33833333333333326</v>
      </c>
      <c r="H78" s="7">
        <v>0</v>
      </c>
      <c r="I78" s="7">
        <v>-3</v>
      </c>
      <c r="J78" s="7">
        <v>-5</v>
      </c>
      <c r="K78" s="7">
        <v>3.3464999999999998</v>
      </c>
      <c r="L78" s="7">
        <v>5.56</v>
      </c>
      <c r="M78" s="7">
        <v>32.1</v>
      </c>
      <c r="N78" s="7">
        <v>26.54</v>
      </c>
      <c r="O78" s="7">
        <v>1000</v>
      </c>
    </row>
    <row r="79" spans="1:15">
      <c r="A79" s="7">
        <v>98</v>
      </c>
      <c r="B79" s="7">
        <v>3.35</v>
      </c>
      <c r="C79" s="7">
        <v>-13.99</v>
      </c>
      <c r="D79" s="7">
        <v>20.34</v>
      </c>
      <c r="E79" s="20">
        <f t="shared" si="3"/>
        <v>0.49166666666666653</v>
      </c>
      <c r="F79" s="20">
        <f t="shared" si="4"/>
        <v>0</v>
      </c>
      <c r="G79" s="20">
        <f t="shared" si="5"/>
        <v>0.49166666666666653</v>
      </c>
      <c r="H79" s="7">
        <v>1</v>
      </c>
      <c r="I79" s="7">
        <v>8</v>
      </c>
      <c r="J79" s="7">
        <v>5</v>
      </c>
      <c r="K79" s="7">
        <v>3.3</v>
      </c>
      <c r="L79" s="7">
        <v>6.35</v>
      </c>
      <c r="M79" s="7">
        <v>34.33</v>
      </c>
      <c r="N79" s="7">
        <v>27.98</v>
      </c>
      <c r="O79" s="7">
        <v>802</v>
      </c>
    </row>
    <row r="80" spans="1:15">
      <c r="A80" s="7">
        <v>99</v>
      </c>
      <c r="B80" s="7">
        <v>3.3250000000000002</v>
      </c>
      <c r="C80" s="7">
        <v>-15.46</v>
      </c>
      <c r="D80" s="7">
        <v>21.01</v>
      </c>
      <c r="E80" s="20">
        <f t="shared" si="3"/>
        <v>0.8600000000000001</v>
      </c>
      <c r="F80" s="20">
        <f t="shared" si="4"/>
        <v>0</v>
      </c>
      <c r="G80" s="20">
        <f t="shared" si="5"/>
        <v>0.8600000000000001</v>
      </c>
      <c r="H80" s="7">
        <v>-1</v>
      </c>
      <c r="I80" s="7">
        <v>3</v>
      </c>
      <c r="J80" s="7">
        <v>10</v>
      </c>
      <c r="K80" s="7">
        <v>3.3028</v>
      </c>
      <c r="L80" s="7">
        <v>5.56</v>
      </c>
      <c r="M80" s="7">
        <v>36.47</v>
      </c>
      <c r="N80" s="7">
        <v>30.92</v>
      </c>
      <c r="O80" s="7">
        <v>5729</v>
      </c>
    </row>
    <row r="81" spans="1:15">
      <c r="A81" s="7">
        <v>101</v>
      </c>
      <c r="B81" s="7">
        <v>3.3498999999999999</v>
      </c>
      <c r="C81" s="7">
        <v>-14.67</v>
      </c>
      <c r="D81" s="7">
        <v>21.01</v>
      </c>
      <c r="E81" s="20">
        <f t="shared" si="3"/>
        <v>0.25</v>
      </c>
      <c r="F81" s="20">
        <f t="shared" si="4"/>
        <v>4.1499999999999497E-3</v>
      </c>
      <c r="G81" s="20">
        <f t="shared" si="5"/>
        <v>0.24585000000000004</v>
      </c>
      <c r="H81" s="7">
        <v>1</v>
      </c>
      <c r="I81" s="7">
        <v>0</v>
      </c>
      <c r="J81" s="7">
        <v>-5</v>
      </c>
      <c r="K81" s="7">
        <v>3.3498999999999999</v>
      </c>
      <c r="L81" s="7">
        <v>6.35</v>
      </c>
      <c r="M81" s="7">
        <v>35.68</v>
      </c>
      <c r="N81" s="7">
        <v>29.33</v>
      </c>
      <c r="O81" s="7">
        <v>100</v>
      </c>
    </row>
    <row r="82" spans="1:15">
      <c r="A82" s="7">
        <v>102</v>
      </c>
      <c r="B82" s="7">
        <v>3.3250000000000002</v>
      </c>
      <c r="C82" s="7">
        <v>-15.46</v>
      </c>
      <c r="D82" s="7">
        <v>21.01</v>
      </c>
      <c r="E82" s="20">
        <f t="shared" si="3"/>
        <v>0.73000000000000043</v>
      </c>
      <c r="F82" s="20">
        <f t="shared" si="4"/>
        <v>0</v>
      </c>
      <c r="G82" s="20">
        <f t="shared" si="5"/>
        <v>0.73000000000000043</v>
      </c>
      <c r="H82" s="7">
        <v>-1</v>
      </c>
      <c r="I82" s="7">
        <v>0</v>
      </c>
      <c r="J82" s="7">
        <v>5</v>
      </c>
      <c r="K82" s="7">
        <v>3.3250000000000002</v>
      </c>
      <c r="L82" s="7">
        <v>5.56</v>
      </c>
      <c r="M82" s="7">
        <v>36.47</v>
      </c>
      <c r="N82" s="7">
        <v>30.92</v>
      </c>
      <c r="O82" s="7">
        <v>100</v>
      </c>
    </row>
    <row r="83" spans="1:15">
      <c r="A83" s="7">
        <v>105</v>
      </c>
      <c r="B83" s="7">
        <v>3.35</v>
      </c>
      <c r="C83" s="7">
        <v>-14.96</v>
      </c>
      <c r="D83" s="7">
        <v>21.31</v>
      </c>
      <c r="E83" s="20">
        <f t="shared" si="3"/>
        <v>0.2771428571428573</v>
      </c>
      <c r="F83" s="20">
        <f t="shared" si="4"/>
        <v>0</v>
      </c>
      <c r="G83" s="20">
        <f t="shared" si="5"/>
        <v>0.2771428571428573</v>
      </c>
      <c r="H83" s="7">
        <v>1</v>
      </c>
      <c r="I83" s="7">
        <v>1</v>
      </c>
      <c r="J83" s="7">
        <v>-3</v>
      </c>
      <c r="K83" s="7">
        <v>3.3401000000000001</v>
      </c>
      <c r="L83" s="7">
        <v>6.35</v>
      </c>
      <c r="M83" s="7">
        <v>36.270000000000003</v>
      </c>
      <c r="N83" s="7">
        <v>29.92</v>
      </c>
      <c r="O83" s="7">
        <v>1200</v>
      </c>
    </row>
    <row r="84" spans="1:15">
      <c r="A84" s="7">
        <v>107</v>
      </c>
      <c r="B84" s="7">
        <v>3.3</v>
      </c>
      <c r="C84" s="7">
        <v>-15.06</v>
      </c>
      <c r="D84" s="7">
        <v>19.82</v>
      </c>
      <c r="E84" s="20">
        <f t="shared" si="3"/>
        <v>-0.10000000000000009</v>
      </c>
      <c r="F84" s="20">
        <f t="shared" si="4"/>
        <v>-3.1250000000000444E-3</v>
      </c>
      <c r="G84" s="20">
        <f t="shared" si="5"/>
        <v>-9.6875000000000044E-2</v>
      </c>
      <c r="H84" s="7">
        <v>-2</v>
      </c>
      <c r="I84" s="7">
        <v>-7</v>
      </c>
      <c r="J84" s="7">
        <v>1</v>
      </c>
      <c r="K84" s="7">
        <v>3.3498999999999999</v>
      </c>
      <c r="L84" s="7">
        <v>4.76</v>
      </c>
      <c r="M84" s="7">
        <v>34.880000000000003</v>
      </c>
      <c r="N84" s="7">
        <v>30.12</v>
      </c>
      <c r="O84" s="7">
        <v>4700</v>
      </c>
    </row>
    <row r="85" spans="1:15">
      <c r="A85" s="7">
        <v>108</v>
      </c>
      <c r="B85" s="7">
        <v>3.3250000000000002</v>
      </c>
      <c r="C85" s="7">
        <v>-14.26</v>
      </c>
      <c r="D85" s="7">
        <v>19.82</v>
      </c>
      <c r="E85" s="20">
        <f t="shared" si="3"/>
        <v>-0.11428571428571388</v>
      </c>
      <c r="F85" s="20">
        <f t="shared" si="4"/>
        <v>-3.5571428571428143E-3</v>
      </c>
      <c r="G85" s="20">
        <f t="shared" si="5"/>
        <v>-0.11072857142857107</v>
      </c>
      <c r="H85" s="7">
        <v>1</v>
      </c>
      <c r="I85" s="7">
        <v>0</v>
      </c>
      <c r="J85" s="7">
        <v>-5</v>
      </c>
      <c r="K85" s="7">
        <v>3.3250000000000002</v>
      </c>
      <c r="L85" s="7">
        <v>5.56</v>
      </c>
      <c r="M85" s="7">
        <v>34.08</v>
      </c>
      <c r="N85" s="7">
        <v>28.53</v>
      </c>
      <c r="O85" s="7">
        <v>13000</v>
      </c>
    </row>
    <row r="86" spans="1:15">
      <c r="A86" s="7">
        <v>109</v>
      </c>
      <c r="B86" s="7">
        <v>3.4</v>
      </c>
      <c r="C86" s="7">
        <v>-13.38</v>
      </c>
      <c r="D86" s="7">
        <v>21.31</v>
      </c>
      <c r="E86" s="20">
        <f t="shared" si="3"/>
        <v>-0.59571428571428597</v>
      </c>
      <c r="F86" s="20">
        <f t="shared" si="4"/>
        <v>1.0714285714285676E-2</v>
      </c>
      <c r="G86" s="20">
        <f t="shared" si="5"/>
        <v>-0.60642857142857165</v>
      </c>
      <c r="H86" s="7">
        <v>2</v>
      </c>
      <c r="I86" s="7">
        <v>8</v>
      </c>
      <c r="J86" s="7">
        <v>-6</v>
      </c>
      <c r="K86" s="7">
        <v>3.35</v>
      </c>
      <c r="L86" s="7">
        <v>7.94</v>
      </c>
      <c r="M86" s="7">
        <v>34.69</v>
      </c>
      <c r="N86" s="7">
        <v>26.75</v>
      </c>
      <c r="O86" s="7">
        <v>7900</v>
      </c>
    </row>
    <row r="87" spans="1:15">
      <c r="A87" s="7">
        <v>110</v>
      </c>
      <c r="B87" s="7">
        <v>3.45</v>
      </c>
      <c r="C87" s="7">
        <v>-14.44</v>
      </c>
      <c r="D87" s="7">
        <v>23.96</v>
      </c>
      <c r="E87" s="20">
        <f t="shared" si="3"/>
        <v>-0.21000000000000013</v>
      </c>
      <c r="F87" s="20">
        <f t="shared" si="4"/>
        <v>2.0000000000000018E-2</v>
      </c>
      <c r="G87" s="20">
        <f t="shared" si="5"/>
        <v>-0.23000000000000015</v>
      </c>
      <c r="H87" s="7">
        <v>2</v>
      </c>
      <c r="I87" s="7">
        <v>12</v>
      </c>
      <c r="J87" s="7">
        <v>8</v>
      </c>
      <c r="K87" s="7">
        <v>3.3610000000000002</v>
      </c>
      <c r="L87" s="7">
        <v>9.52</v>
      </c>
      <c r="M87" s="7">
        <v>38.4</v>
      </c>
      <c r="N87" s="7">
        <v>28.87</v>
      </c>
      <c r="O87" s="7">
        <v>246</v>
      </c>
    </row>
    <row r="88" spans="1:15">
      <c r="A88" s="7">
        <v>111</v>
      </c>
      <c r="B88" s="7">
        <v>3.4</v>
      </c>
      <c r="C88" s="7">
        <v>-14.57</v>
      </c>
      <c r="D88" s="7">
        <v>22.51</v>
      </c>
      <c r="E88" s="20">
        <f t="shared" si="3"/>
        <v>-0.2425000000000006</v>
      </c>
      <c r="F88" s="20">
        <f t="shared" si="4"/>
        <v>2.5000000000000022E-2</v>
      </c>
      <c r="G88" s="20">
        <f t="shared" si="5"/>
        <v>-0.26750000000000063</v>
      </c>
      <c r="H88" s="7">
        <v>-2</v>
      </c>
      <c r="I88" s="7">
        <v>-6</v>
      </c>
      <c r="J88" s="7">
        <v>1</v>
      </c>
      <c r="K88" s="7">
        <v>3.45</v>
      </c>
      <c r="L88" s="7">
        <v>7.94</v>
      </c>
      <c r="M88" s="7">
        <v>37.090000000000003</v>
      </c>
      <c r="N88" s="7">
        <v>29.15</v>
      </c>
      <c r="O88" s="7">
        <v>1100</v>
      </c>
    </row>
    <row r="89" spans="1:15">
      <c r="A89" s="7">
        <v>113</v>
      </c>
      <c r="B89" s="7">
        <v>3.4</v>
      </c>
      <c r="C89" s="7">
        <v>-14.57</v>
      </c>
      <c r="D89" s="7">
        <v>22.51</v>
      </c>
      <c r="E89" s="20">
        <f t="shared" si="3"/>
        <v>0.12399999999999949</v>
      </c>
      <c r="F89" s="20">
        <f t="shared" si="4"/>
        <v>1.4999999999999947E-2</v>
      </c>
      <c r="G89" s="20">
        <f t="shared" si="5"/>
        <v>0.10899999999999954</v>
      </c>
      <c r="H89" s="7">
        <v>0</v>
      </c>
      <c r="I89" s="7">
        <v>0</v>
      </c>
      <c r="J89" s="7">
        <v>0</v>
      </c>
      <c r="K89" s="7">
        <v>3.4</v>
      </c>
      <c r="L89" s="7">
        <v>7.94</v>
      </c>
      <c r="M89" s="7">
        <v>37.090000000000003</v>
      </c>
      <c r="N89" s="7">
        <v>29.15</v>
      </c>
      <c r="O89" s="7">
        <v>300</v>
      </c>
    </row>
    <row r="90" spans="1:15">
      <c r="A90" s="7">
        <v>115</v>
      </c>
      <c r="B90" s="7">
        <v>3.375</v>
      </c>
      <c r="C90" s="7">
        <v>-15.37</v>
      </c>
      <c r="D90" s="7">
        <v>22.51</v>
      </c>
      <c r="E90" s="20">
        <f t="shared" si="3"/>
        <v>0.6649999999999997</v>
      </c>
      <c r="F90" s="20">
        <f t="shared" si="4"/>
        <v>-4.1666666666666519E-3</v>
      </c>
      <c r="G90" s="20">
        <f t="shared" si="5"/>
        <v>0.66916666666666635</v>
      </c>
      <c r="H90" s="7">
        <v>-1</v>
      </c>
      <c r="I90" s="7">
        <v>0</v>
      </c>
      <c r="J90" s="7">
        <v>5</v>
      </c>
      <c r="K90" s="7">
        <v>3.375</v>
      </c>
      <c r="L90" s="7">
        <v>7.14</v>
      </c>
      <c r="M90" s="7">
        <v>37.880000000000003</v>
      </c>
      <c r="N90" s="7">
        <v>30.74</v>
      </c>
      <c r="O90" s="7">
        <v>1245</v>
      </c>
    </row>
    <row r="91" spans="1:15">
      <c r="A91" s="7">
        <v>118</v>
      </c>
      <c r="B91" s="7">
        <v>3.4</v>
      </c>
      <c r="C91" s="7">
        <v>-16.07</v>
      </c>
      <c r="D91" s="7">
        <v>24</v>
      </c>
      <c r="E91" s="20">
        <f t="shared" si="3"/>
        <v>0.4075000000000002</v>
      </c>
      <c r="F91" s="20">
        <f t="shared" si="4"/>
        <v>-6.2500000000000333E-3</v>
      </c>
      <c r="G91" s="20">
        <f t="shared" si="5"/>
        <v>0.41375000000000023</v>
      </c>
      <c r="H91" s="7">
        <v>1</v>
      </c>
      <c r="I91" s="7">
        <v>7</v>
      </c>
      <c r="J91" s="7">
        <v>5</v>
      </c>
      <c r="K91" s="7">
        <v>3.35</v>
      </c>
      <c r="L91" s="7">
        <v>7.94</v>
      </c>
      <c r="M91" s="7">
        <v>40.07</v>
      </c>
      <c r="N91" s="7">
        <v>32.130000000000003</v>
      </c>
      <c r="O91" s="7">
        <v>24825</v>
      </c>
    </row>
    <row r="92" spans="1:15">
      <c r="A92" s="7">
        <v>119</v>
      </c>
      <c r="B92" s="7">
        <v>3.45</v>
      </c>
      <c r="C92" s="7">
        <v>-15.19</v>
      </c>
      <c r="D92" s="7">
        <v>24.71</v>
      </c>
      <c r="E92" s="20">
        <f t="shared" si="3"/>
        <v>0.1525000000000003</v>
      </c>
      <c r="F92" s="20">
        <f t="shared" si="4"/>
        <v>6.2500000000000333E-3</v>
      </c>
      <c r="G92" s="20">
        <f t="shared" si="5"/>
        <v>0.14625000000000027</v>
      </c>
      <c r="H92" s="7">
        <v>2</v>
      </c>
      <c r="I92" s="7">
        <v>3</v>
      </c>
      <c r="J92" s="7">
        <v>-5</v>
      </c>
      <c r="K92" s="7">
        <v>3.4258000000000002</v>
      </c>
      <c r="L92" s="7">
        <v>9.52</v>
      </c>
      <c r="M92" s="7">
        <v>39.9</v>
      </c>
      <c r="N92" s="7">
        <v>30.37</v>
      </c>
      <c r="O92" s="7">
        <v>400</v>
      </c>
    </row>
    <row r="93" spans="1:15">
      <c r="A93" s="7">
        <v>120</v>
      </c>
      <c r="B93" s="7">
        <v>3.45</v>
      </c>
      <c r="C93" s="7">
        <v>-15.36</v>
      </c>
      <c r="D93" s="7">
        <v>24.89</v>
      </c>
      <c r="E93" s="20">
        <f t="shared" si="3"/>
        <v>0.22571428571428598</v>
      </c>
      <c r="F93" s="20">
        <f t="shared" si="4"/>
        <v>7.1428571428571808E-3</v>
      </c>
      <c r="G93" s="20">
        <f t="shared" si="5"/>
        <v>0.21857142857142881</v>
      </c>
      <c r="H93" s="7">
        <v>0</v>
      </c>
      <c r="I93" s="7">
        <v>1</v>
      </c>
      <c r="J93" s="7">
        <v>1</v>
      </c>
      <c r="K93" s="7">
        <v>3.4439000000000002</v>
      </c>
      <c r="L93" s="7">
        <v>9.52</v>
      </c>
      <c r="M93" s="7">
        <v>40.25</v>
      </c>
      <c r="N93" s="7">
        <v>30.73</v>
      </c>
      <c r="O93" s="7">
        <v>12290</v>
      </c>
    </row>
    <row r="94" spans="1:15">
      <c r="A94" s="7">
        <v>121</v>
      </c>
      <c r="B94" s="7">
        <v>3.5</v>
      </c>
      <c r="C94" s="7">
        <v>-13.9</v>
      </c>
      <c r="D94" s="7">
        <v>25.01</v>
      </c>
      <c r="E94" s="20">
        <f t="shared" si="3"/>
        <v>-0.4899999999999996</v>
      </c>
      <c r="F94" s="20">
        <f t="shared" si="4"/>
        <v>2.0833333333333332E-2</v>
      </c>
      <c r="G94" s="20">
        <f t="shared" si="5"/>
        <v>-0.51083333333333292</v>
      </c>
      <c r="H94" s="7">
        <v>2</v>
      </c>
      <c r="I94" s="7">
        <v>1</v>
      </c>
      <c r="J94" s="7">
        <v>-10</v>
      </c>
      <c r="K94" s="7">
        <v>3.4956</v>
      </c>
      <c r="L94" s="7">
        <v>11.11</v>
      </c>
      <c r="M94" s="7">
        <v>38.92</v>
      </c>
      <c r="N94" s="7">
        <v>27.8</v>
      </c>
      <c r="O94" s="7">
        <v>2066</v>
      </c>
    </row>
    <row r="95" spans="1:15">
      <c r="A95" s="7">
        <v>123</v>
      </c>
      <c r="B95" s="7">
        <v>3.5</v>
      </c>
      <c r="C95" s="7">
        <v>-13.9</v>
      </c>
      <c r="D95" s="7">
        <v>25.01</v>
      </c>
      <c r="E95" s="20">
        <f t="shared" si="3"/>
        <v>-0.86600000000000033</v>
      </c>
      <c r="F95" s="20">
        <f t="shared" si="4"/>
        <v>2.0000000000000018E-2</v>
      </c>
      <c r="G95" s="20">
        <f t="shared" si="5"/>
        <v>-0.88600000000000034</v>
      </c>
      <c r="H95" s="7">
        <v>0</v>
      </c>
      <c r="I95" s="7">
        <v>0</v>
      </c>
      <c r="J95" s="7">
        <v>0</v>
      </c>
      <c r="K95" s="7">
        <v>3.5</v>
      </c>
      <c r="L95" s="7">
        <v>11.11</v>
      </c>
      <c r="M95" s="7">
        <v>38.92</v>
      </c>
      <c r="N95" s="7">
        <v>27.8</v>
      </c>
      <c r="O95" s="7">
        <v>100</v>
      </c>
    </row>
    <row r="96" spans="1:15">
      <c r="A96" s="7">
        <v>124</v>
      </c>
      <c r="B96" s="7">
        <v>3.5</v>
      </c>
      <c r="C96" s="7">
        <v>-14.82</v>
      </c>
      <c r="D96" s="7">
        <v>25.93</v>
      </c>
      <c r="E96" s="20">
        <f t="shared" si="3"/>
        <v>-0.14800000000000041</v>
      </c>
      <c r="F96" s="20">
        <f t="shared" si="4"/>
        <v>9.9999999999999638E-3</v>
      </c>
      <c r="G96" s="20">
        <f t="shared" si="5"/>
        <v>-0.15800000000000036</v>
      </c>
      <c r="H96" s="7">
        <v>0</v>
      </c>
      <c r="I96" s="7">
        <v>4</v>
      </c>
      <c r="J96" s="7">
        <v>7</v>
      </c>
      <c r="K96" s="7">
        <v>3.4683000000000002</v>
      </c>
      <c r="L96" s="7">
        <v>11.11</v>
      </c>
      <c r="M96" s="7">
        <v>40.74</v>
      </c>
      <c r="N96" s="7">
        <v>29.63</v>
      </c>
      <c r="O96" s="7">
        <v>600</v>
      </c>
    </row>
    <row r="97" spans="1:15">
      <c r="A97" s="7">
        <v>127</v>
      </c>
      <c r="B97" s="7">
        <v>3.45</v>
      </c>
      <c r="C97" s="7">
        <v>-16.399999999999999</v>
      </c>
      <c r="D97" s="7">
        <v>25.93</v>
      </c>
      <c r="E97" s="20">
        <f t="shared" si="3"/>
        <v>0.29714285714285743</v>
      </c>
      <c r="F97" s="20">
        <f t="shared" si="4"/>
        <v>0</v>
      </c>
      <c r="G97" s="20">
        <f t="shared" si="5"/>
        <v>0.29714285714285743</v>
      </c>
      <c r="H97" s="7">
        <v>-2</v>
      </c>
      <c r="I97" s="7">
        <v>0</v>
      </c>
      <c r="J97" s="7">
        <v>11</v>
      </c>
      <c r="K97" s="7">
        <v>3.45</v>
      </c>
      <c r="L97" s="7">
        <v>9.52</v>
      </c>
      <c r="M97" s="7">
        <v>42.33</v>
      </c>
      <c r="N97" s="7">
        <v>32.81</v>
      </c>
      <c r="O97" s="7">
        <v>100</v>
      </c>
    </row>
    <row r="98" spans="1:15">
      <c r="A98" s="7">
        <v>128</v>
      </c>
      <c r="B98" s="7">
        <v>3.4750000000000001</v>
      </c>
      <c r="C98" s="7">
        <v>-15.61</v>
      </c>
      <c r="D98" s="7">
        <v>25.93</v>
      </c>
      <c r="E98" s="20">
        <f t="shared" si="3"/>
        <v>0.48857142857142832</v>
      </c>
      <c r="F98" s="20">
        <f t="shared" si="4"/>
        <v>-3.5714285714285587E-3</v>
      </c>
      <c r="G98" s="20">
        <f t="shared" si="5"/>
        <v>0.49214285714285688</v>
      </c>
      <c r="H98" s="7">
        <v>1</v>
      </c>
      <c r="I98" s="7">
        <v>0</v>
      </c>
      <c r="J98" s="7">
        <v>-5</v>
      </c>
      <c r="K98" s="7">
        <v>3.4750000000000001</v>
      </c>
      <c r="L98" s="7">
        <v>10.32</v>
      </c>
      <c r="M98" s="7">
        <v>41.54</v>
      </c>
      <c r="N98" s="7">
        <v>31.22</v>
      </c>
      <c r="O98" s="7">
        <v>11700</v>
      </c>
    </row>
    <row r="99" spans="1:15">
      <c r="A99" s="7">
        <v>132</v>
      </c>
      <c r="B99" s="7">
        <v>3.4750000000000001</v>
      </c>
      <c r="C99" s="7">
        <v>-16.23</v>
      </c>
      <c r="D99" s="7">
        <v>26.55</v>
      </c>
      <c r="E99" s="20">
        <f t="shared" si="3"/>
        <v>0.51777777777777778</v>
      </c>
      <c r="F99" s="20">
        <f t="shared" si="4"/>
        <v>-2.7777777777777679E-3</v>
      </c>
      <c r="G99" s="20">
        <f t="shared" si="5"/>
        <v>0.52055555555555555</v>
      </c>
      <c r="H99" s="7">
        <v>0</v>
      </c>
      <c r="I99" s="7">
        <v>2</v>
      </c>
      <c r="J99" s="7">
        <v>4</v>
      </c>
      <c r="K99" s="7">
        <v>3.4535</v>
      </c>
      <c r="L99" s="7">
        <v>10.32</v>
      </c>
      <c r="M99" s="7">
        <v>42.78</v>
      </c>
      <c r="N99" s="7">
        <v>32.46</v>
      </c>
      <c r="O99" s="7">
        <v>3894</v>
      </c>
    </row>
    <row r="100" spans="1:15">
      <c r="A100" s="7">
        <v>133</v>
      </c>
      <c r="B100" s="7">
        <v>3.4750000000000001</v>
      </c>
      <c r="C100" s="7">
        <v>-15.52</v>
      </c>
      <c r="D100" s="7">
        <v>25.84</v>
      </c>
      <c r="E100" s="20">
        <f t="shared" si="3"/>
        <v>0.15666666666666668</v>
      </c>
      <c r="F100" s="20">
        <f t="shared" si="4"/>
        <v>-2.7777777777777679E-3</v>
      </c>
      <c r="G100" s="20">
        <f t="shared" si="5"/>
        <v>0.15944444444444444</v>
      </c>
      <c r="H100" s="7">
        <v>0</v>
      </c>
      <c r="I100" s="7">
        <v>-3</v>
      </c>
      <c r="J100" s="7">
        <v>-4</v>
      </c>
      <c r="K100" s="7">
        <v>3.5</v>
      </c>
      <c r="L100" s="7">
        <v>10.32</v>
      </c>
      <c r="M100" s="7">
        <v>41.35</v>
      </c>
      <c r="N100" s="7">
        <v>31.04</v>
      </c>
      <c r="O100" s="7">
        <v>3300</v>
      </c>
    </row>
    <row r="101" spans="1:15">
      <c r="A101" s="7">
        <v>134</v>
      </c>
      <c r="B101" s="7">
        <v>3.5</v>
      </c>
      <c r="C101" s="7">
        <v>-14.72</v>
      </c>
      <c r="D101" s="7">
        <v>25.84</v>
      </c>
      <c r="E101" s="20">
        <f t="shared" si="3"/>
        <v>-0.48000000000000043</v>
      </c>
      <c r="F101" s="20">
        <f t="shared" si="4"/>
        <v>7.1428571428571175E-3</v>
      </c>
      <c r="G101" s="20">
        <f t="shared" si="5"/>
        <v>-0.48714285714285754</v>
      </c>
      <c r="H101" s="7">
        <v>1</v>
      </c>
      <c r="I101" s="7">
        <v>0</v>
      </c>
      <c r="J101" s="7">
        <v>-5</v>
      </c>
      <c r="K101" s="7">
        <v>3.5</v>
      </c>
      <c r="L101" s="7">
        <v>11.11</v>
      </c>
      <c r="M101" s="7">
        <v>40.56</v>
      </c>
      <c r="N101" s="7">
        <v>29.45</v>
      </c>
      <c r="O101" s="7">
        <v>3100</v>
      </c>
    </row>
    <row r="102" spans="1:15">
      <c r="A102" s="7">
        <v>135</v>
      </c>
      <c r="B102" s="7">
        <v>3.5249999999999999</v>
      </c>
      <c r="C102" s="7">
        <v>-14.64</v>
      </c>
      <c r="D102" s="7">
        <v>26.55</v>
      </c>
      <c r="E102" s="20">
        <f t="shared" si="3"/>
        <v>-0.27571428571428569</v>
      </c>
      <c r="F102" s="20">
        <f t="shared" si="4"/>
        <v>7.1428571428571175E-3</v>
      </c>
      <c r="G102" s="20">
        <f t="shared" si="5"/>
        <v>-0.28285714285714281</v>
      </c>
      <c r="H102" s="7">
        <v>1</v>
      </c>
      <c r="I102" s="7">
        <v>3</v>
      </c>
      <c r="J102" s="7">
        <v>-1</v>
      </c>
      <c r="K102" s="7">
        <v>3.5</v>
      </c>
      <c r="L102" s="7">
        <v>11.9</v>
      </c>
      <c r="M102" s="7">
        <v>41.19</v>
      </c>
      <c r="N102" s="7">
        <v>29.29</v>
      </c>
      <c r="O102" s="7">
        <v>16800</v>
      </c>
    </row>
    <row r="103" spans="1:15">
      <c r="A103" s="7">
        <v>136</v>
      </c>
      <c r="B103" s="7">
        <v>3.5</v>
      </c>
      <c r="C103" s="7">
        <v>-14.03</v>
      </c>
      <c r="D103" s="7">
        <v>25.14</v>
      </c>
      <c r="E103" s="20">
        <f t="shared" si="3"/>
        <v>-1.1000000000000005</v>
      </c>
      <c r="F103" s="20">
        <f t="shared" si="4"/>
        <v>6.2499999999999778E-3</v>
      </c>
      <c r="G103" s="20">
        <f t="shared" si="5"/>
        <v>-1.1062500000000006</v>
      </c>
      <c r="H103" s="7">
        <v>-1</v>
      </c>
      <c r="I103" s="7">
        <v>-5</v>
      </c>
      <c r="J103" s="7">
        <v>-4</v>
      </c>
      <c r="K103" s="7">
        <v>3.55</v>
      </c>
      <c r="L103" s="7">
        <v>11.11</v>
      </c>
      <c r="M103" s="7">
        <v>39.17</v>
      </c>
      <c r="N103" s="7">
        <v>28.06</v>
      </c>
      <c r="O103" s="7">
        <v>1855</v>
      </c>
    </row>
    <row r="104" spans="1:15">
      <c r="A104" s="7">
        <v>137</v>
      </c>
      <c r="B104" s="7">
        <v>3.5</v>
      </c>
      <c r="C104" s="7">
        <v>-12.96</v>
      </c>
      <c r="D104" s="7">
        <v>24.07</v>
      </c>
      <c r="E104" s="20">
        <f t="shared" si="3"/>
        <v>-1.2824999999999998</v>
      </c>
      <c r="F104" s="20">
        <f t="shared" si="4"/>
        <v>6.2499999999999778E-3</v>
      </c>
      <c r="G104" s="20">
        <f t="shared" si="5"/>
        <v>-1.2887499999999998</v>
      </c>
      <c r="H104" s="7">
        <v>0</v>
      </c>
      <c r="I104" s="7">
        <v>-4</v>
      </c>
      <c r="J104" s="7">
        <v>-8</v>
      </c>
      <c r="K104" s="7">
        <v>3.5379999999999998</v>
      </c>
      <c r="L104" s="7">
        <v>11.11</v>
      </c>
      <c r="M104" s="7">
        <v>37.020000000000003</v>
      </c>
      <c r="N104" s="7">
        <v>25.91</v>
      </c>
      <c r="O104" s="7">
        <v>5005</v>
      </c>
    </row>
    <row r="105" spans="1:15">
      <c r="A105" s="7">
        <v>138</v>
      </c>
      <c r="B105" s="7">
        <v>3.55</v>
      </c>
      <c r="C105" s="7">
        <v>-11.37</v>
      </c>
      <c r="D105" s="7">
        <v>24.07</v>
      </c>
      <c r="E105" s="20">
        <f>(N105-N101)/(A105-A101)</f>
        <v>-1.6775000000000002</v>
      </c>
      <c r="F105" s="20">
        <f>(B105-B101)/(A105-A101)</f>
        <v>1.2499999999999956E-2</v>
      </c>
      <c r="G105" s="20">
        <f t="shared" si="5"/>
        <v>-1.6900000000000002</v>
      </c>
      <c r="H105" s="7">
        <v>2</v>
      </c>
      <c r="I105" s="7">
        <v>0</v>
      </c>
      <c r="J105" s="7">
        <v>-12</v>
      </c>
      <c r="K105" s="7">
        <v>3.55</v>
      </c>
      <c r="L105" s="7">
        <v>12.7</v>
      </c>
      <c r="M105" s="7">
        <v>35.44</v>
      </c>
      <c r="N105" s="7">
        <v>22.74</v>
      </c>
      <c r="O105" s="7">
        <v>8000</v>
      </c>
    </row>
    <row r="106" spans="1:15">
      <c r="A106" s="7">
        <v>140</v>
      </c>
      <c r="B106" s="7">
        <v>3.55</v>
      </c>
      <c r="C106" s="7">
        <v>-11.37</v>
      </c>
      <c r="D106" s="7">
        <v>24.07</v>
      </c>
      <c r="E106" s="20">
        <f t="shared" ref="E106:E169" si="6">(N106-N102)/(A106-A102)</f>
        <v>-1.31</v>
      </c>
      <c r="F106" s="20">
        <f t="shared" ref="F106:F169" si="7">(B106-B102)/(A106-A102)</f>
        <v>4.9999999999999819E-3</v>
      </c>
      <c r="G106" s="20">
        <f t="shared" si="5"/>
        <v>-1.3149999999999999</v>
      </c>
      <c r="H106" s="7">
        <v>0</v>
      </c>
      <c r="I106" s="7">
        <v>0</v>
      </c>
      <c r="J106" s="7">
        <v>0</v>
      </c>
      <c r="K106" s="7">
        <v>3.5499000000000001</v>
      </c>
      <c r="L106" s="7">
        <v>12.7</v>
      </c>
      <c r="M106" s="7">
        <v>35.44</v>
      </c>
      <c r="N106" s="7">
        <v>22.74</v>
      </c>
      <c r="O106" s="7">
        <v>400</v>
      </c>
    </row>
    <row r="107" spans="1:15">
      <c r="A107" s="7">
        <v>141</v>
      </c>
      <c r="B107" s="7">
        <v>3.5</v>
      </c>
      <c r="C107" s="7">
        <v>-12.96</v>
      </c>
      <c r="D107" s="7">
        <v>24.07</v>
      </c>
      <c r="E107" s="20">
        <f t="shared" si="6"/>
        <v>-0.42799999999999938</v>
      </c>
      <c r="F107" s="20">
        <f t="shared" si="7"/>
        <v>0</v>
      </c>
      <c r="G107" s="20">
        <f t="shared" si="5"/>
        <v>-0.42799999999999938</v>
      </c>
      <c r="H107" s="7">
        <v>-2</v>
      </c>
      <c r="I107" s="7">
        <v>0</v>
      </c>
      <c r="J107" s="7">
        <v>14</v>
      </c>
      <c r="K107" s="7">
        <v>3.5</v>
      </c>
      <c r="L107" s="7">
        <v>11.11</v>
      </c>
      <c r="M107" s="7">
        <v>37.03</v>
      </c>
      <c r="N107" s="7">
        <v>25.92</v>
      </c>
      <c r="O107" s="7">
        <v>300</v>
      </c>
    </row>
    <row r="108" spans="1:15">
      <c r="A108" s="7">
        <v>142</v>
      </c>
      <c r="B108" s="7">
        <v>3.55</v>
      </c>
      <c r="C108" s="7">
        <v>-12.8</v>
      </c>
      <c r="D108" s="7">
        <v>25.5</v>
      </c>
      <c r="E108" s="20">
        <f t="shared" si="6"/>
        <v>-6.1999999999999743E-2</v>
      </c>
      <c r="F108" s="20">
        <f t="shared" si="7"/>
        <v>9.9999999999999638E-3</v>
      </c>
      <c r="G108" s="20">
        <f t="shared" si="5"/>
        <v>-7.1999999999999703E-2</v>
      </c>
      <c r="H108" s="7">
        <v>2</v>
      </c>
      <c r="I108" s="7">
        <v>6</v>
      </c>
      <c r="J108" s="7">
        <v>-1</v>
      </c>
      <c r="K108" s="7">
        <v>3.5</v>
      </c>
      <c r="L108" s="7">
        <v>12.7</v>
      </c>
      <c r="M108" s="7">
        <v>38.299999999999997</v>
      </c>
      <c r="N108" s="7">
        <v>25.6</v>
      </c>
      <c r="O108" s="7">
        <v>600</v>
      </c>
    </row>
    <row r="109" spans="1:15">
      <c r="A109" s="7">
        <v>143</v>
      </c>
      <c r="B109" s="7">
        <v>3.5</v>
      </c>
      <c r="C109" s="7">
        <v>-14.39</v>
      </c>
      <c r="D109" s="7">
        <v>25.5</v>
      </c>
      <c r="E109" s="20">
        <f t="shared" si="6"/>
        <v>1.2060000000000002</v>
      </c>
      <c r="F109" s="20">
        <f t="shared" si="7"/>
        <v>-9.9999999999999638E-3</v>
      </c>
      <c r="G109" s="20">
        <f t="shared" si="5"/>
        <v>1.2160000000000002</v>
      </c>
      <c r="H109" s="7">
        <v>-2</v>
      </c>
      <c r="I109" s="7">
        <v>0</v>
      </c>
      <c r="J109" s="7">
        <v>12</v>
      </c>
      <c r="K109" s="7">
        <v>3.5</v>
      </c>
      <c r="L109" s="7">
        <v>11.11</v>
      </c>
      <c r="M109" s="7">
        <v>39.89</v>
      </c>
      <c r="N109" s="7">
        <v>28.77</v>
      </c>
      <c r="O109" s="7">
        <v>400</v>
      </c>
    </row>
    <row r="110" spans="1:15">
      <c r="A110" s="7">
        <v>144</v>
      </c>
      <c r="B110" s="7">
        <v>3.55</v>
      </c>
      <c r="C110" s="7">
        <v>-13.51</v>
      </c>
      <c r="D110" s="7">
        <v>26.21</v>
      </c>
      <c r="E110" s="20">
        <f t="shared" si="6"/>
        <v>1.0700000000000003</v>
      </c>
      <c r="F110" s="20">
        <f t="shared" si="7"/>
        <v>0</v>
      </c>
      <c r="G110" s="20">
        <f t="shared" si="5"/>
        <v>1.0700000000000003</v>
      </c>
      <c r="H110" s="7">
        <v>2</v>
      </c>
      <c r="I110" s="7">
        <v>3</v>
      </c>
      <c r="J110" s="7">
        <v>-6</v>
      </c>
      <c r="K110" s="7">
        <v>3.5249999999999999</v>
      </c>
      <c r="L110" s="7">
        <v>12.7</v>
      </c>
      <c r="M110" s="7">
        <v>39.72</v>
      </c>
      <c r="N110" s="7">
        <v>27.02</v>
      </c>
      <c r="O110" s="7">
        <v>21276</v>
      </c>
    </row>
    <row r="111" spans="1:15">
      <c r="A111" s="7">
        <v>145</v>
      </c>
      <c r="B111" s="7">
        <v>3.6</v>
      </c>
      <c r="C111" s="7">
        <v>-13.33</v>
      </c>
      <c r="D111" s="7">
        <v>27.62</v>
      </c>
      <c r="E111" s="20">
        <f t="shared" si="6"/>
        <v>0.18499999999999961</v>
      </c>
      <c r="F111" s="20">
        <f t="shared" si="7"/>
        <v>2.5000000000000022E-2</v>
      </c>
      <c r="G111" s="20">
        <f t="shared" si="5"/>
        <v>0.15999999999999959</v>
      </c>
      <c r="H111" s="7">
        <v>2</v>
      </c>
      <c r="I111" s="7">
        <v>5</v>
      </c>
      <c r="J111" s="7">
        <v>-1</v>
      </c>
      <c r="K111" s="7">
        <v>3.55</v>
      </c>
      <c r="L111" s="7">
        <v>14.29</v>
      </c>
      <c r="M111" s="7">
        <v>40.950000000000003</v>
      </c>
      <c r="N111" s="7">
        <v>26.66</v>
      </c>
      <c r="O111" s="7">
        <v>800</v>
      </c>
    </row>
    <row r="112" spans="1:15">
      <c r="A112" s="7">
        <v>146</v>
      </c>
      <c r="B112" s="7">
        <v>3.65</v>
      </c>
      <c r="C112" s="7">
        <v>-13.13</v>
      </c>
      <c r="D112" s="7">
        <v>29.01</v>
      </c>
      <c r="E112" s="20">
        <f t="shared" si="6"/>
        <v>0.16500000000000004</v>
      </c>
      <c r="F112" s="20">
        <f t="shared" si="7"/>
        <v>2.5000000000000022E-2</v>
      </c>
      <c r="G112" s="20">
        <f t="shared" si="5"/>
        <v>0.14000000000000001</v>
      </c>
      <c r="H112" s="7">
        <v>2</v>
      </c>
      <c r="I112" s="7">
        <v>5</v>
      </c>
      <c r="J112" s="7">
        <v>-1</v>
      </c>
      <c r="K112" s="7">
        <v>3.6</v>
      </c>
      <c r="L112" s="7">
        <v>15.87</v>
      </c>
      <c r="M112" s="7">
        <v>42.14</v>
      </c>
      <c r="N112" s="7">
        <v>26.26</v>
      </c>
      <c r="O112" s="7">
        <v>27714</v>
      </c>
    </row>
    <row r="113" spans="1:15">
      <c r="A113" s="7">
        <v>147</v>
      </c>
      <c r="B113" s="7">
        <v>3.75</v>
      </c>
      <c r="C113" s="7">
        <v>-12.7</v>
      </c>
      <c r="D113" s="7">
        <v>31.74</v>
      </c>
      <c r="E113" s="20">
        <f t="shared" si="6"/>
        <v>-0.84499999999999975</v>
      </c>
      <c r="F113" s="20">
        <f t="shared" si="7"/>
        <v>6.25E-2</v>
      </c>
      <c r="G113" s="20">
        <f t="shared" si="5"/>
        <v>-0.90749999999999975</v>
      </c>
      <c r="H113" s="7">
        <v>3</v>
      </c>
      <c r="I113" s="7">
        <v>9</v>
      </c>
      <c r="J113" s="7">
        <v>-3</v>
      </c>
      <c r="K113" s="7">
        <v>3.65</v>
      </c>
      <c r="L113" s="7">
        <v>19.05</v>
      </c>
      <c r="M113" s="7">
        <v>44.44</v>
      </c>
      <c r="N113" s="7">
        <v>25.39</v>
      </c>
      <c r="O113" s="7">
        <v>2300</v>
      </c>
    </row>
    <row r="114" spans="1:15">
      <c r="A114" s="7">
        <v>148</v>
      </c>
      <c r="B114" s="7">
        <v>3.8</v>
      </c>
      <c r="C114" s="7">
        <v>-13.81</v>
      </c>
      <c r="D114" s="7">
        <v>34.450000000000003</v>
      </c>
      <c r="E114" s="20">
        <f t="shared" si="6"/>
        <v>0.15249999999999986</v>
      </c>
      <c r="F114" s="20">
        <f t="shared" si="7"/>
        <v>6.25E-2</v>
      </c>
      <c r="G114" s="20">
        <f t="shared" si="5"/>
        <v>8.9999999999999858E-2</v>
      </c>
      <c r="H114" s="7">
        <v>2</v>
      </c>
      <c r="I114" s="7">
        <v>9</v>
      </c>
      <c r="J114" s="7">
        <v>9</v>
      </c>
      <c r="K114" s="7">
        <v>3.7</v>
      </c>
      <c r="L114" s="7">
        <v>20.63</v>
      </c>
      <c r="M114" s="7">
        <v>48.26</v>
      </c>
      <c r="N114" s="7">
        <v>27.63</v>
      </c>
      <c r="O114" s="7">
        <v>27422</v>
      </c>
    </row>
    <row r="115" spans="1:15">
      <c r="A115" s="7">
        <v>149</v>
      </c>
      <c r="B115" s="7">
        <v>3.7669999999999999</v>
      </c>
      <c r="C115" s="7">
        <v>-15.32</v>
      </c>
      <c r="D115" s="7">
        <v>34.9</v>
      </c>
      <c r="E115" s="20">
        <f t="shared" si="6"/>
        <v>0.99249999999999972</v>
      </c>
      <c r="F115" s="20">
        <f t="shared" si="7"/>
        <v>4.1749999999999954E-2</v>
      </c>
      <c r="G115" s="20">
        <f t="shared" si="5"/>
        <v>0.95074999999999976</v>
      </c>
      <c r="H115" s="7">
        <v>-1</v>
      </c>
      <c r="I115" s="7">
        <v>1</v>
      </c>
      <c r="J115" s="7">
        <v>11</v>
      </c>
      <c r="K115" s="7">
        <v>3.7498999999999998</v>
      </c>
      <c r="L115" s="7">
        <v>19.59</v>
      </c>
      <c r="M115" s="7">
        <v>50.22</v>
      </c>
      <c r="N115" s="7">
        <v>30.63</v>
      </c>
      <c r="O115" s="7">
        <v>18116</v>
      </c>
    </row>
    <row r="116" spans="1:15">
      <c r="A116" s="7">
        <v>150</v>
      </c>
      <c r="B116" s="7">
        <v>3.75</v>
      </c>
      <c r="C116" s="7">
        <v>-15.86</v>
      </c>
      <c r="D116" s="7">
        <v>34.9</v>
      </c>
      <c r="E116" s="20">
        <f t="shared" si="6"/>
        <v>1.3624999999999998</v>
      </c>
      <c r="F116" s="20">
        <f t="shared" si="7"/>
        <v>2.5000000000000022E-2</v>
      </c>
      <c r="G116" s="20">
        <f t="shared" si="5"/>
        <v>1.3374999999999999</v>
      </c>
      <c r="H116" s="7">
        <v>-1</v>
      </c>
      <c r="I116" s="7">
        <v>0</v>
      </c>
      <c r="J116" s="7">
        <v>4</v>
      </c>
      <c r="K116" s="7">
        <v>3.75</v>
      </c>
      <c r="L116" s="7">
        <v>19.05</v>
      </c>
      <c r="M116" s="7">
        <v>50.76</v>
      </c>
      <c r="N116" s="7">
        <v>31.71</v>
      </c>
      <c r="O116" s="7">
        <v>5161</v>
      </c>
    </row>
    <row r="117" spans="1:15">
      <c r="A117" s="7">
        <v>151</v>
      </c>
      <c r="B117" s="7">
        <v>3.8386</v>
      </c>
      <c r="C117" s="7">
        <v>-15.41</v>
      </c>
      <c r="D117" s="7">
        <v>37.270000000000003</v>
      </c>
      <c r="E117" s="20">
        <f t="shared" si="6"/>
        <v>1.3549999999999995</v>
      </c>
      <c r="F117" s="20">
        <f t="shared" si="7"/>
        <v>2.2150000000000003E-2</v>
      </c>
      <c r="G117" s="20">
        <f t="shared" si="5"/>
        <v>1.3328499999999996</v>
      </c>
      <c r="H117" s="7">
        <v>3</v>
      </c>
      <c r="I117" s="7">
        <v>7</v>
      </c>
      <c r="J117" s="7">
        <v>-3</v>
      </c>
      <c r="K117" s="7">
        <v>3.75</v>
      </c>
      <c r="L117" s="7">
        <v>21.86</v>
      </c>
      <c r="M117" s="7">
        <v>52.67</v>
      </c>
      <c r="N117" s="7">
        <v>30.81</v>
      </c>
      <c r="O117" s="7">
        <v>8100</v>
      </c>
    </row>
    <row r="118" spans="1:15">
      <c r="A118" s="7">
        <v>152</v>
      </c>
      <c r="B118" s="7">
        <v>3.9</v>
      </c>
      <c r="C118" s="7">
        <v>-16.09</v>
      </c>
      <c r="D118" s="7">
        <v>39.9</v>
      </c>
      <c r="E118" s="20">
        <f t="shared" si="6"/>
        <v>1.1375000000000002</v>
      </c>
      <c r="F118" s="20">
        <f t="shared" si="7"/>
        <v>2.5000000000000022E-2</v>
      </c>
      <c r="G118" s="20">
        <f t="shared" si="5"/>
        <v>1.1125000000000003</v>
      </c>
      <c r="H118" s="7">
        <v>2</v>
      </c>
      <c r="I118" s="7">
        <v>7</v>
      </c>
      <c r="J118" s="7">
        <v>4</v>
      </c>
      <c r="K118" s="7">
        <v>3.8</v>
      </c>
      <c r="L118" s="7">
        <v>23.81</v>
      </c>
      <c r="M118" s="7">
        <v>55.99</v>
      </c>
      <c r="N118" s="7">
        <v>32.18</v>
      </c>
      <c r="O118" s="7">
        <v>10079</v>
      </c>
    </row>
    <row r="119" spans="1:15">
      <c r="A119" s="7">
        <v>153</v>
      </c>
      <c r="B119" s="7">
        <v>3.899</v>
      </c>
      <c r="C119" s="7">
        <v>-17.39</v>
      </c>
      <c r="D119" s="7">
        <v>41.17</v>
      </c>
      <c r="E119" s="20">
        <f t="shared" si="6"/>
        <v>1.04</v>
      </c>
      <c r="F119" s="20">
        <f t="shared" si="7"/>
        <v>3.3000000000000029E-2</v>
      </c>
      <c r="G119" s="20">
        <f t="shared" si="5"/>
        <v>1.0070000000000001</v>
      </c>
      <c r="H119" s="7">
        <v>0</v>
      </c>
      <c r="I119" s="7">
        <v>3</v>
      </c>
      <c r="J119" s="7">
        <v>8</v>
      </c>
      <c r="K119" s="7">
        <v>3.85</v>
      </c>
      <c r="L119" s="7">
        <v>23.78</v>
      </c>
      <c r="M119" s="7">
        <v>58.56</v>
      </c>
      <c r="N119" s="7">
        <v>34.79</v>
      </c>
      <c r="O119" s="7">
        <v>1899</v>
      </c>
    </row>
    <row r="120" spans="1:15">
      <c r="A120" s="7">
        <v>154</v>
      </c>
      <c r="B120" s="7">
        <v>3.75</v>
      </c>
      <c r="C120" s="7">
        <v>-18.28</v>
      </c>
      <c r="D120" s="7">
        <v>37.32</v>
      </c>
      <c r="E120" s="20">
        <f t="shared" si="6"/>
        <v>1.2099999999999991</v>
      </c>
      <c r="F120" s="20">
        <f t="shared" si="7"/>
        <v>0</v>
      </c>
      <c r="G120" s="20">
        <f t="shared" si="5"/>
        <v>1.2099999999999991</v>
      </c>
      <c r="H120" s="7">
        <v>-5</v>
      </c>
      <c r="I120" s="7">
        <v>-9</v>
      </c>
      <c r="J120" s="7">
        <v>5</v>
      </c>
      <c r="K120" s="7">
        <v>3.9</v>
      </c>
      <c r="L120" s="7">
        <v>19.05</v>
      </c>
      <c r="M120" s="7">
        <v>55.6</v>
      </c>
      <c r="N120" s="7">
        <v>36.549999999999997</v>
      </c>
      <c r="O120" s="7">
        <v>10330</v>
      </c>
    </row>
    <row r="121" spans="1:15">
      <c r="A121" s="7">
        <v>155</v>
      </c>
      <c r="B121" s="7">
        <v>3.8946000000000001</v>
      </c>
      <c r="C121" s="7">
        <v>-16.18</v>
      </c>
      <c r="D121" s="7">
        <v>39.81</v>
      </c>
      <c r="E121" s="20">
        <f t="shared" si="6"/>
        <v>0.38500000000000068</v>
      </c>
      <c r="F121" s="20">
        <f t="shared" si="7"/>
        <v>1.4000000000000012E-2</v>
      </c>
      <c r="G121" s="20">
        <f t="shared" si="5"/>
        <v>0.37100000000000066</v>
      </c>
      <c r="H121" s="7">
        <v>5</v>
      </c>
      <c r="I121" s="7">
        <v>7</v>
      </c>
      <c r="J121" s="7">
        <v>-11</v>
      </c>
      <c r="K121" s="7">
        <v>3.8</v>
      </c>
      <c r="L121" s="7">
        <v>23.64</v>
      </c>
      <c r="M121" s="7">
        <v>55.99</v>
      </c>
      <c r="N121" s="7">
        <v>32.35</v>
      </c>
      <c r="O121" s="7">
        <v>41460</v>
      </c>
    </row>
    <row r="122" spans="1:15">
      <c r="A122" s="7">
        <v>156</v>
      </c>
      <c r="B122" s="7">
        <v>3.8252999999999999</v>
      </c>
      <c r="C122" s="7">
        <v>-17.260000000000002</v>
      </c>
      <c r="D122" s="7">
        <v>38.700000000000003</v>
      </c>
      <c r="E122" s="20">
        <f t="shared" si="6"/>
        <v>0.58500000000000085</v>
      </c>
      <c r="F122" s="20">
        <f t="shared" si="7"/>
        <v>-1.8674999999999997E-2</v>
      </c>
      <c r="G122" s="20">
        <f t="shared" si="5"/>
        <v>0.60367500000000085</v>
      </c>
      <c r="H122" s="7">
        <v>-2</v>
      </c>
      <c r="I122" s="7">
        <v>-3</v>
      </c>
      <c r="J122" s="7">
        <v>7</v>
      </c>
      <c r="K122" s="7">
        <v>3.8685</v>
      </c>
      <c r="L122" s="7">
        <v>21.44</v>
      </c>
      <c r="M122" s="7">
        <v>55.96</v>
      </c>
      <c r="N122" s="7">
        <v>34.520000000000003</v>
      </c>
      <c r="O122" s="7">
        <v>23850</v>
      </c>
    </row>
    <row r="123" spans="1:15">
      <c r="A123" s="7">
        <v>157</v>
      </c>
      <c r="B123" s="7">
        <v>3.85</v>
      </c>
      <c r="C123" s="7">
        <v>-16.48</v>
      </c>
      <c r="D123" s="7">
        <v>38.700000000000003</v>
      </c>
      <c r="E123" s="20">
        <f t="shared" si="6"/>
        <v>-0.45999999999999908</v>
      </c>
      <c r="F123" s="20">
        <f t="shared" si="7"/>
        <v>-1.2249999999999983E-2</v>
      </c>
      <c r="G123" s="20">
        <f t="shared" si="5"/>
        <v>-0.44774999999999909</v>
      </c>
      <c r="H123" s="7">
        <v>1</v>
      </c>
      <c r="I123" s="7">
        <v>0</v>
      </c>
      <c r="J123" s="7">
        <v>-5</v>
      </c>
      <c r="K123" s="7">
        <v>3.8498999999999999</v>
      </c>
      <c r="L123" s="7">
        <v>22.22</v>
      </c>
      <c r="M123" s="7">
        <v>55.18</v>
      </c>
      <c r="N123" s="7">
        <v>32.950000000000003</v>
      </c>
      <c r="O123" s="7">
        <v>22185</v>
      </c>
    </row>
    <row r="124" spans="1:15">
      <c r="A124" s="7">
        <v>158</v>
      </c>
      <c r="B124" s="7">
        <v>3.9</v>
      </c>
      <c r="C124" s="7">
        <v>-16.190000000000001</v>
      </c>
      <c r="D124" s="7">
        <v>40</v>
      </c>
      <c r="E124" s="20">
        <f t="shared" si="6"/>
        <v>-1.0424999999999986</v>
      </c>
      <c r="F124" s="20">
        <f t="shared" si="7"/>
        <v>3.7499999999999978E-2</v>
      </c>
      <c r="G124" s="20">
        <f t="shared" si="5"/>
        <v>-1.0799999999999987</v>
      </c>
      <c r="H124" s="7">
        <v>2</v>
      </c>
      <c r="I124" s="7">
        <v>3</v>
      </c>
      <c r="J124" s="7">
        <v>-2</v>
      </c>
      <c r="K124" s="7">
        <v>3.85</v>
      </c>
      <c r="L124" s="7">
        <v>23.81</v>
      </c>
      <c r="M124" s="7">
        <v>56.19</v>
      </c>
      <c r="N124" s="7">
        <v>32.380000000000003</v>
      </c>
      <c r="O124" s="7">
        <v>18293</v>
      </c>
    </row>
    <row r="125" spans="1:15">
      <c r="A125" s="7">
        <v>159</v>
      </c>
      <c r="B125" s="7">
        <v>3.8</v>
      </c>
      <c r="C125" s="7">
        <v>-19.36</v>
      </c>
      <c r="D125" s="7">
        <v>40</v>
      </c>
      <c r="E125" s="20">
        <f t="shared" si="6"/>
        <v>1.5949999999999989</v>
      </c>
      <c r="F125" s="20">
        <f t="shared" si="7"/>
        <v>-2.365000000000006E-2</v>
      </c>
      <c r="G125" s="20">
        <f t="shared" si="5"/>
        <v>1.6186499999999988</v>
      </c>
      <c r="H125" s="7">
        <v>-3</v>
      </c>
      <c r="I125" s="7">
        <v>0</v>
      </c>
      <c r="J125" s="7">
        <v>20</v>
      </c>
      <c r="K125" s="7">
        <v>3.8</v>
      </c>
      <c r="L125" s="7">
        <v>20.63</v>
      </c>
      <c r="M125" s="7">
        <v>59.36</v>
      </c>
      <c r="N125" s="7">
        <v>38.729999999999997</v>
      </c>
      <c r="O125" s="7">
        <v>1400</v>
      </c>
    </row>
    <row r="126" spans="1:15">
      <c r="A126" s="7">
        <v>160</v>
      </c>
      <c r="B126" s="7">
        <v>3.8</v>
      </c>
      <c r="C126" s="7">
        <v>-18.07</v>
      </c>
      <c r="D126" s="7">
        <v>38.700000000000003</v>
      </c>
      <c r="E126" s="20">
        <f t="shared" si="6"/>
        <v>0.40249999999999986</v>
      </c>
      <c r="F126" s="20">
        <f t="shared" si="7"/>
        <v>-6.325000000000025E-3</v>
      </c>
      <c r="G126" s="20">
        <f t="shared" si="5"/>
        <v>0.40882499999999988</v>
      </c>
      <c r="H126" s="7">
        <v>0</v>
      </c>
      <c r="I126" s="7">
        <v>-3</v>
      </c>
      <c r="J126" s="7">
        <v>-7</v>
      </c>
      <c r="K126" s="7">
        <v>3.8498999999999999</v>
      </c>
      <c r="L126" s="7">
        <v>20.63</v>
      </c>
      <c r="M126" s="7">
        <v>56.77</v>
      </c>
      <c r="N126" s="7">
        <v>36.130000000000003</v>
      </c>
      <c r="O126" s="7">
        <v>1200</v>
      </c>
    </row>
    <row r="127" spans="1:15">
      <c r="A127" s="7">
        <v>161</v>
      </c>
      <c r="B127" s="7">
        <v>3.85</v>
      </c>
      <c r="C127" s="7">
        <v>-17.8</v>
      </c>
      <c r="D127" s="7">
        <v>40.020000000000003</v>
      </c>
      <c r="E127" s="20">
        <f t="shared" si="6"/>
        <v>0.66000000000000014</v>
      </c>
      <c r="F127" s="20">
        <f t="shared" si="7"/>
        <v>0</v>
      </c>
      <c r="G127" s="20">
        <f t="shared" si="5"/>
        <v>0.66000000000000014</v>
      </c>
      <c r="H127" s="7">
        <v>2</v>
      </c>
      <c r="I127" s="7">
        <v>3</v>
      </c>
      <c r="J127" s="7">
        <v>-2</v>
      </c>
      <c r="K127" s="7">
        <v>3.8</v>
      </c>
      <c r="L127" s="7">
        <v>22.22</v>
      </c>
      <c r="M127" s="7">
        <v>57.81</v>
      </c>
      <c r="N127" s="7">
        <v>35.590000000000003</v>
      </c>
      <c r="O127" s="7">
        <v>1700</v>
      </c>
    </row>
    <row r="128" spans="1:15">
      <c r="A128" s="7">
        <v>162</v>
      </c>
      <c r="B128" s="7">
        <v>3.85</v>
      </c>
      <c r="C128" s="7">
        <v>-19.11</v>
      </c>
      <c r="D128" s="7">
        <v>41.33</v>
      </c>
      <c r="E128" s="20">
        <f t="shared" si="6"/>
        <v>1.4599999999999991</v>
      </c>
      <c r="F128" s="20">
        <f t="shared" si="7"/>
        <v>-1.2499999999999956E-2</v>
      </c>
      <c r="G128" s="20">
        <f t="shared" si="5"/>
        <v>1.472499999999999</v>
      </c>
      <c r="H128" s="7">
        <v>0</v>
      </c>
      <c r="I128" s="7">
        <v>3</v>
      </c>
      <c r="J128" s="7">
        <v>7</v>
      </c>
      <c r="K128" s="7">
        <v>3.8</v>
      </c>
      <c r="L128" s="7">
        <v>22.22</v>
      </c>
      <c r="M128" s="7">
        <v>60.45</v>
      </c>
      <c r="N128" s="7">
        <v>38.22</v>
      </c>
      <c r="O128" s="7">
        <v>1200</v>
      </c>
    </row>
    <row r="129" spans="1:15">
      <c r="A129" s="7">
        <v>163</v>
      </c>
      <c r="B129" s="7">
        <v>3.85</v>
      </c>
      <c r="C129" s="7">
        <v>-20.260000000000002</v>
      </c>
      <c r="D129" s="7">
        <v>42.48</v>
      </c>
      <c r="E129" s="20">
        <f t="shared" si="6"/>
        <v>0.44500000000000028</v>
      </c>
      <c r="F129" s="20">
        <f t="shared" si="7"/>
        <v>1.2500000000000067E-2</v>
      </c>
      <c r="G129" s="20">
        <f t="shared" si="5"/>
        <v>0.43250000000000022</v>
      </c>
      <c r="H129" s="7">
        <v>0</v>
      </c>
      <c r="I129" s="7">
        <v>3</v>
      </c>
      <c r="J129" s="7">
        <v>6</v>
      </c>
      <c r="K129" s="7">
        <v>3.8064</v>
      </c>
      <c r="L129" s="7">
        <v>22.22</v>
      </c>
      <c r="M129" s="7">
        <v>62.74</v>
      </c>
      <c r="N129" s="7">
        <v>40.51</v>
      </c>
      <c r="O129" s="7">
        <v>2500</v>
      </c>
    </row>
    <row r="130" spans="1:15">
      <c r="A130" s="7">
        <v>164</v>
      </c>
      <c r="B130" s="7">
        <v>3.7736000000000001</v>
      </c>
      <c r="C130" s="7">
        <v>-21.99</v>
      </c>
      <c r="D130" s="7">
        <v>41.78</v>
      </c>
      <c r="E130" s="20">
        <f t="shared" si="6"/>
        <v>1.9624999999999986</v>
      </c>
      <c r="F130" s="20">
        <f t="shared" si="7"/>
        <v>-6.5999999999999392E-3</v>
      </c>
      <c r="G130" s="20">
        <f t="shared" si="5"/>
        <v>1.9690999999999985</v>
      </c>
      <c r="H130" s="7">
        <v>-2</v>
      </c>
      <c r="I130" s="7">
        <v>-2</v>
      </c>
      <c r="J130" s="7">
        <v>9</v>
      </c>
      <c r="K130" s="7">
        <v>3.8</v>
      </c>
      <c r="L130" s="7">
        <v>19.8</v>
      </c>
      <c r="M130" s="7">
        <v>63.77</v>
      </c>
      <c r="N130" s="7">
        <v>43.98</v>
      </c>
      <c r="O130" s="7">
        <v>6351</v>
      </c>
    </row>
    <row r="131" spans="1:15">
      <c r="A131" s="7">
        <v>165</v>
      </c>
      <c r="B131" s="7">
        <v>3.65</v>
      </c>
      <c r="C131" s="7">
        <v>-22.6</v>
      </c>
      <c r="D131" s="7">
        <v>38.47</v>
      </c>
      <c r="E131" s="20">
        <f t="shared" si="6"/>
        <v>2.4024999999999999</v>
      </c>
      <c r="F131" s="20">
        <f t="shared" si="7"/>
        <v>-5.0000000000000044E-2</v>
      </c>
      <c r="G131" s="20">
        <f t="shared" si="5"/>
        <v>2.4524999999999997</v>
      </c>
      <c r="H131" s="7">
        <v>-4</v>
      </c>
      <c r="I131" s="7">
        <v>-8</v>
      </c>
      <c r="J131" s="7">
        <v>3</v>
      </c>
      <c r="K131" s="7">
        <v>3.7749999999999999</v>
      </c>
      <c r="L131" s="7">
        <v>15.87</v>
      </c>
      <c r="M131" s="7">
        <v>61.07</v>
      </c>
      <c r="N131" s="7">
        <v>45.2</v>
      </c>
      <c r="O131" s="7">
        <v>29125</v>
      </c>
    </row>
    <row r="132" spans="1:15">
      <c r="A132" s="7">
        <v>166</v>
      </c>
      <c r="B132" s="7">
        <v>3.7</v>
      </c>
      <c r="C132" s="7">
        <v>-22.38</v>
      </c>
      <c r="D132" s="7">
        <v>39.840000000000003</v>
      </c>
      <c r="E132" s="20">
        <f t="shared" si="6"/>
        <v>1.6375000000000011</v>
      </c>
      <c r="F132" s="20">
        <f t="shared" si="7"/>
        <v>-3.7499999999999978E-2</v>
      </c>
      <c r="G132" s="20">
        <f t="shared" si="5"/>
        <v>1.6750000000000012</v>
      </c>
      <c r="H132" s="7">
        <v>2</v>
      </c>
      <c r="I132" s="7">
        <v>4</v>
      </c>
      <c r="J132" s="7">
        <v>-1</v>
      </c>
      <c r="K132" s="7">
        <v>3.65</v>
      </c>
      <c r="L132" s="7">
        <v>17.46</v>
      </c>
      <c r="M132" s="7">
        <v>62.23</v>
      </c>
      <c r="N132" s="7">
        <v>44.77</v>
      </c>
      <c r="O132" s="7">
        <v>20080</v>
      </c>
    </row>
    <row r="133" spans="1:15">
      <c r="A133" s="7">
        <v>167</v>
      </c>
      <c r="B133" s="7">
        <v>3.65</v>
      </c>
      <c r="C133" s="7">
        <v>-22.89</v>
      </c>
      <c r="D133" s="7">
        <v>38.76</v>
      </c>
      <c r="E133" s="20">
        <f t="shared" si="6"/>
        <v>1.3150000000000013</v>
      </c>
      <c r="F133" s="20">
        <f t="shared" si="7"/>
        <v>-5.0000000000000044E-2</v>
      </c>
      <c r="G133" s="20">
        <f t="shared" si="5"/>
        <v>1.3650000000000013</v>
      </c>
      <c r="H133" s="7">
        <v>-2</v>
      </c>
      <c r="I133" s="7">
        <v>-3</v>
      </c>
      <c r="J133" s="7">
        <v>2</v>
      </c>
      <c r="K133" s="7">
        <v>3.69</v>
      </c>
      <c r="L133" s="7">
        <v>15.87</v>
      </c>
      <c r="M133" s="7">
        <v>61.65</v>
      </c>
      <c r="N133" s="7">
        <v>45.77</v>
      </c>
      <c r="O133" s="7">
        <v>5098</v>
      </c>
    </row>
    <row r="134" spans="1:15">
      <c r="A134" s="7">
        <v>168</v>
      </c>
      <c r="B134" s="7">
        <v>3.65</v>
      </c>
      <c r="C134" s="7">
        <v>-22.74</v>
      </c>
      <c r="D134" s="7">
        <v>38.61</v>
      </c>
      <c r="E134" s="20">
        <f t="shared" si="6"/>
        <v>0.3725000000000005</v>
      </c>
      <c r="F134" s="20">
        <f t="shared" si="7"/>
        <v>-3.0900000000000039E-2</v>
      </c>
      <c r="G134" s="20">
        <f t="shared" si="5"/>
        <v>0.40340000000000054</v>
      </c>
      <c r="H134" s="7">
        <v>0</v>
      </c>
      <c r="I134" s="7">
        <v>0</v>
      </c>
      <c r="J134" s="7">
        <v>-1</v>
      </c>
      <c r="K134" s="7">
        <v>3.6555</v>
      </c>
      <c r="L134" s="7">
        <v>15.87</v>
      </c>
      <c r="M134" s="7">
        <v>61.34</v>
      </c>
      <c r="N134" s="7">
        <v>45.47</v>
      </c>
      <c r="O134" s="7">
        <v>5300</v>
      </c>
    </row>
    <row r="135" spans="1:15">
      <c r="A135" s="7">
        <v>169</v>
      </c>
      <c r="B135" s="7">
        <v>3.6945999999999999</v>
      </c>
      <c r="C135" s="7">
        <v>-21.46</v>
      </c>
      <c r="D135" s="7">
        <v>38.75</v>
      </c>
      <c r="E135" s="20">
        <f t="shared" si="6"/>
        <v>-0.56750000000000078</v>
      </c>
      <c r="F135" s="20">
        <f t="shared" si="7"/>
        <v>1.1149999999999993E-2</v>
      </c>
      <c r="G135" s="20">
        <f t="shared" ref="G135:G198" si="8">E135-F135</f>
        <v>-0.57865000000000077</v>
      </c>
      <c r="H135" s="7">
        <v>1</v>
      </c>
      <c r="I135" s="7">
        <v>0</v>
      </c>
      <c r="J135" s="7">
        <v>-6</v>
      </c>
      <c r="K135" s="7">
        <v>3.6892999999999998</v>
      </c>
      <c r="L135" s="7">
        <v>17.29</v>
      </c>
      <c r="M135" s="7">
        <v>60.22</v>
      </c>
      <c r="N135" s="7">
        <v>42.93</v>
      </c>
      <c r="O135" s="7">
        <v>300</v>
      </c>
    </row>
    <row r="136" spans="1:15">
      <c r="A136" s="7">
        <v>170</v>
      </c>
      <c r="B136" s="7">
        <v>3.7</v>
      </c>
      <c r="C136" s="7">
        <v>-21.29</v>
      </c>
      <c r="D136" s="7">
        <v>38.75</v>
      </c>
      <c r="E136" s="20">
        <f t="shared" si="6"/>
        <v>-0.54750000000000121</v>
      </c>
      <c r="F136" s="20">
        <f t="shared" si="7"/>
        <v>0</v>
      </c>
      <c r="G136" s="20">
        <f t="shared" si="8"/>
        <v>-0.54750000000000121</v>
      </c>
      <c r="H136" s="7">
        <v>0</v>
      </c>
      <c r="I136" s="7">
        <v>0</v>
      </c>
      <c r="J136" s="7">
        <v>-1</v>
      </c>
      <c r="K136" s="7">
        <v>3.7</v>
      </c>
      <c r="L136" s="7">
        <v>17.46</v>
      </c>
      <c r="M136" s="7">
        <v>60.04</v>
      </c>
      <c r="N136" s="7">
        <v>42.58</v>
      </c>
      <c r="O136" s="7">
        <v>13620</v>
      </c>
    </row>
    <row r="137" spans="1:15">
      <c r="A137" s="7">
        <v>171</v>
      </c>
      <c r="B137" s="7">
        <v>3.7</v>
      </c>
      <c r="C137" s="7">
        <v>-21.29</v>
      </c>
      <c r="D137" s="7">
        <v>38.75</v>
      </c>
      <c r="E137" s="20">
        <f t="shared" si="6"/>
        <v>-0.79750000000000121</v>
      </c>
      <c r="F137" s="20">
        <f t="shared" si="7"/>
        <v>1.2500000000000067E-2</v>
      </c>
      <c r="G137" s="20">
        <f t="shared" si="8"/>
        <v>-0.81000000000000127</v>
      </c>
      <c r="H137" s="7">
        <v>0</v>
      </c>
      <c r="I137" s="7">
        <v>0</v>
      </c>
      <c r="J137" s="7">
        <v>0</v>
      </c>
      <c r="K137" s="7">
        <v>3.7</v>
      </c>
      <c r="L137" s="7">
        <v>17.46</v>
      </c>
      <c r="M137" s="7">
        <v>60.04</v>
      </c>
      <c r="N137" s="7">
        <v>42.58</v>
      </c>
      <c r="O137" s="7">
        <v>600</v>
      </c>
    </row>
    <row r="138" spans="1:15">
      <c r="A138" s="7">
        <v>172</v>
      </c>
      <c r="B138" s="7">
        <v>3.75</v>
      </c>
      <c r="C138" s="7">
        <v>-21.06</v>
      </c>
      <c r="D138" s="7">
        <v>40.1</v>
      </c>
      <c r="E138" s="20">
        <f t="shared" si="6"/>
        <v>-0.83999999999999986</v>
      </c>
      <c r="F138" s="20">
        <f t="shared" si="7"/>
        <v>2.5000000000000022E-2</v>
      </c>
      <c r="G138" s="20">
        <f t="shared" si="8"/>
        <v>-0.86499999999999988</v>
      </c>
      <c r="H138" s="7">
        <v>2</v>
      </c>
      <c r="I138" s="7">
        <v>3</v>
      </c>
      <c r="J138" s="7">
        <v>-1</v>
      </c>
      <c r="K138" s="7">
        <v>3.7</v>
      </c>
      <c r="L138" s="7">
        <v>19.05</v>
      </c>
      <c r="M138" s="7">
        <v>61.16</v>
      </c>
      <c r="N138" s="7">
        <v>42.11</v>
      </c>
      <c r="O138" s="7">
        <v>2400</v>
      </c>
    </row>
    <row r="139" spans="1:15">
      <c r="A139" s="7">
        <v>173</v>
      </c>
      <c r="B139" s="7">
        <v>3.7</v>
      </c>
      <c r="C139" s="7">
        <v>-22.64</v>
      </c>
      <c r="D139" s="7">
        <v>40.1</v>
      </c>
      <c r="E139" s="20">
        <f t="shared" si="6"/>
        <v>0.58999999999999986</v>
      </c>
      <c r="F139" s="20">
        <f t="shared" si="7"/>
        <v>1.3500000000000734E-3</v>
      </c>
      <c r="G139" s="20">
        <f t="shared" si="8"/>
        <v>0.58864999999999978</v>
      </c>
      <c r="H139" s="7">
        <v>-2</v>
      </c>
      <c r="I139" s="7">
        <v>0</v>
      </c>
      <c r="J139" s="7">
        <v>8</v>
      </c>
      <c r="K139" s="7">
        <v>3.7</v>
      </c>
      <c r="L139" s="7">
        <v>17.46</v>
      </c>
      <c r="M139" s="7">
        <v>62.75</v>
      </c>
      <c r="N139" s="7">
        <v>45.29</v>
      </c>
      <c r="O139" s="7">
        <v>30908</v>
      </c>
    </row>
    <row r="140" spans="1:15">
      <c r="A140" s="7">
        <v>174</v>
      </c>
      <c r="B140" s="7">
        <v>3.7</v>
      </c>
      <c r="C140" s="7">
        <v>-21.93</v>
      </c>
      <c r="D140" s="7">
        <v>39.39</v>
      </c>
      <c r="E140" s="20">
        <f t="shared" si="6"/>
        <v>0.32000000000000028</v>
      </c>
      <c r="F140" s="20">
        <f t="shared" si="7"/>
        <v>0</v>
      </c>
      <c r="G140" s="20">
        <f t="shared" si="8"/>
        <v>0.32000000000000028</v>
      </c>
      <c r="H140" s="7">
        <v>0</v>
      </c>
      <c r="I140" s="7">
        <v>-2</v>
      </c>
      <c r="J140" s="7">
        <v>-3</v>
      </c>
      <c r="K140" s="7">
        <v>3.7265999999999999</v>
      </c>
      <c r="L140" s="7">
        <v>17.46</v>
      </c>
      <c r="M140" s="7">
        <v>61.32</v>
      </c>
      <c r="N140" s="7">
        <v>43.86</v>
      </c>
      <c r="O140" s="7">
        <v>7350</v>
      </c>
    </row>
    <row r="141" spans="1:15">
      <c r="A141" s="7">
        <v>175</v>
      </c>
      <c r="B141" s="7">
        <v>3.75</v>
      </c>
      <c r="C141" s="7">
        <v>-21.01</v>
      </c>
      <c r="D141" s="7">
        <v>40.06</v>
      </c>
      <c r="E141" s="20">
        <f t="shared" si="6"/>
        <v>-0.13749999999999929</v>
      </c>
      <c r="F141" s="20">
        <f t="shared" si="7"/>
        <v>1.2499999999999956E-2</v>
      </c>
      <c r="G141" s="20">
        <f t="shared" si="8"/>
        <v>-0.14999999999999925</v>
      </c>
      <c r="H141" s="7">
        <v>2</v>
      </c>
      <c r="I141" s="7">
        <v>2</v>
      </c>
      <c r="J141" s="7">
        <v>-4</v>
      </c>
      <c r="K141" s="7">
        <v>3.7250000000000001</v>
      </c>
      <c r="L141" s="7">
        <v>19.05</v>
      </c>
      <c r="M141" s="7">
        <v>61.07</v>
      </c>
      <c r="N141" s="7">
        <v>42.03</v>
      </c>
      <c r="O141" s="7">
        <v>7550</v>
      </c>
    </row>
    <row r="142" spans="1:15">
      <c r="A142" s="7">
        <v>176</v>
      </c>
      <c r="B142" s="7">
        <v>3.7</v>
      </c>
      <c r="C142" s="7">
        <v>-21.27</v>
      </c>
      <c r="D142" s="7">
        <v>38.729999999999997</v>
      </c>
      <c r="E142" s="20">
        <f t="shared" si="6"/>
        <v>0.10500000000000043</v>
      </c>
      <c r="F142" s="20">
        <f t="shared" si="7"/>
        <v>-1.2499999999999956E-2</v>
      </c>
      <c r="G142" s="20">
        <f t="shared" si="8"/>
        <v>0.11750000000000038</v>
      </c>
      <c r="H142" s="7">
        <v>-2</v>
      </c>
      <c r="I142" s="7">
        <v>-3</v>
      </c>
      <c r="J142" s="7">
        <v>1</v>
      </c>
      <c r="K142" s="7">
        <v>3.75</v>
      </c>
      <c r="L142" s="7">
        <v>17.46</v>
      </c>
      <c r="M142" s="7">
        <v>60</v>
      </c>
      <c r="N142" s="7">
        <v>42.53</v>
      </c>
      <c r="O142" s="7">
        <v>8500</v>
      </c>
    </row>
    <row r="143" spans="1:15">
      <c r="A143" s="7">
        <v>177</v>
      </c>
      <c r="B143" s="7">
        <v>3.7</v>
      </c>
      <c r="C143" s="7">
        <v>-21.27</v>
      </c>
      <c r="D143" s="7">
        <v>38.729999999999997</v>
      </c>
      <c r="E143" s="20">
        <f t="shared" si="6"/>
        <v>-0.6899999999999995</v>
      </c>
      <c r="F143" s="20">
        <f t="shared" si="7"/>
        <v>0</v>
      </c>
      <c r="G143" s="20">
        <f t="shared" si="8"/>
        <v>-0.6899999999999995</v>
      </c>
      <c r="H143" s="7">
        <v>0</v>
      </c>
      <c r="I143" s="7">
        <v>0</v>
      </c>
      <c r="J143" s="7">
        <v>0</v>
      </c>
      <c r="K143" s="7">
        <v>3.7</v>
      </c>
      <c r="L143" s="7">
        <v>17.46</v>
      </c>
      <c r="M143" s="7">
        <v>60</v>
      </c>
      <c r="N143" s="7">
        <v>42.53</v>
      </c>
      <c r="O143" s="7">
        <v>2300</v>
      </c>
    </row>
    <row r="144" spans="1:15">
      <c r="A144" s="7">
        <v>178</v>
      </c>
      <c r="B144" s="7">
        <v>3.714</v>
      </c>
      <c r="C144" s="7">
        <v>-21.2</v>
      </c>
      <c r="D144" s="7">
        <v>39.11</v>
      </c>
      <c r="E144" s="20">
        <f t="shared" si="6"/>
        <v>-0.36500000000000021</v>
      </c>
      <c r="F144" s="20">
        <f t="shared" si="7"/>
        <v>3.4999999999999476E-3</v>
      </c>
      <c r="G144" s="20">
        <f t="shared" si="8"/>
        <v>-0.36850000000000016</v>
      </c>
      <c r="H144" s="7">
        <v>0</v>
      </c>
      <c r="I144" s="7">
        <v>1</v>
      </c>
      <c r="J144" s="7">
        <v>0</v>
      </c>
      <c r="K144" s="7">
        <v>3.7</v>
      </c>
      <c r="L144" s="7">
        <v>17.899999999999999</v>
      </c>
      <c r="M144" s="7">
        <v>60.31</v>
      </c>
      <c r="N144" s="7">
        <v>42.4</v>
      </c>
      <c r="O144" s="7">
        <v>515</v>
      </c>
    </row>
    <row r="145" spans="1:15">
      <c r="A145" s="7">
        <v>179</v>
      </c>
      <c r="B145" s="7">
        <v>3.75</v>
      </c>
      <c r="C145" s="7">
        <v>-21.38</v>
      </c>
      <c r="D145" s="7">
        <v>40.42</v>
      </c>
      <c r="E145" s="20">
        <f t="shared" si="6"/>
        <v>0.17999999999999972</v>
      </c>
      <c r="F145" s="20">
        <f t="shared" si="7"/>
        <v>0</v>
      </c>
      <c r="G145" s="20">
        <f t="shared" si="8"/>
        <v>0.17999999999999972</v>
      </c>
      <c r="H145" s="7">
        <v>1</v>
      </c>
      <c r="I145" s="7">
        <v>3</v>
      </c>
      <c r="J145" s="7">
        <v>1</v>
      </c>
      <c r="K145" s="7">
        <v>3.7012</v>
      </c>
      <c r="L145" s="7">
        <v>19.05</v>
      </c>
      <c r="M145" s="7">
        <v>61.8</v>
      </c>
      <c r="N145" s="7">
        <v>42.75</v>
      </c>
      <c r="O145" s="7">
        <v>2450</v>
      </c>
    </row>
    <row r="146" spans="1:15">
      <c r="A146" s="7">
        <v>180</v>
      </c>
      <c r="B146" s="7">
        <v>3.75</v>
      </c>
      <c r="C146" s="7">
        <v>-22.7</v>
      </c>
      <c r="D146" s="7">
        <v>41.75</v>
      </c>
      <c r="E146" s="20">
        <f t="shared" si="6"/>
        <v>0.71749999999999936</v>
      </c>
      <c r="F146" s="20">
        <f t="shared" si="7"/>
        <v>1.2499999999999956E-2</v>
      </c>
      <c r="G146" s="20">
        <f t="shared" si="8"/>
        <v>0.7049999999999994</v>
      </c>
      <c r="H146" s="7">
        <v>0</v>
      </c>
      <c r="I146" s="7">
        <v>3</v>
      </c>
      <c r="J146" s="7">
        <v>6</v>
      </c>
      <c r="K146" s="7">
        <v>3.7010000000000001</v>
      </c>
      <c r="L146" s="7">
        <v>19.05</v>
      </c>
      <c r="M146" s="7">
        <v>64.45</v>
      </c>
      <c r="N146" s="7">
        <v>45.4</v>
      </c>
      <c r="O146" s="7">
        <v>2467</v>
      </c>
    </row>
    <row r="147" spans="1:15">
      <c r="A147" s="7">
        <v>181</v>
      </c>
      <c r="B147" s="7">
        <v>3.7498999999999998</v>
      </c>
      <c r="C147" s="7">
        <v>-22.7</v>
      </c>
      <c r="D147" s="7">
        <v>41.75</v>
      </c>
      <c r="E147" s="20">
        <f t="shared" si="6"/>
        <v>0.71999999999999886</v>
      </c>
      <c r="F147" s="20">
        <f t="shared" si="7"/>
        <v>1.2474999999999903E-2</v>
      </c>
      <c r="G147" s="20">
        <f t="shared" si="8"/>
        <v>0.70752499999999896</v>
      </c>
      <c r="H147" s="7">
        <v>0</v>
      </c>
      <c r="I147" s="7">
        <v>0</v>
      </c>
      <c r="J147" s="7">
        <v>0</v>
      </c>
      <c r="K147" s="7">
        <v>3.7498999999999998</v>
      </c>
      <c r="L147" s="7">
        <v>19.04</v>
      </c>
      <c r="M147" s="7">
        <v>64.45</v>
      </c>
      <c r="N147" s="7">
        <v>45.41</v>
      </c>
      <c r="O147" s="7">
        <v>270</v>
      </c>
    </row>
    <row r="148" spans="1:15">
      <c r="A148" s="7">
        <v>182</v>
      </c>
      <c r="B148" s="7">
        <v>3.7349999999999999</v>
      </c>
      <c r="C148" s="7">
        <v>-22.83</v>
      </c>
      <c r="D148" s="7">
        <v>41.4</v>
      </c>
      <c r="E148" s="20">
        <f t="shared" si="6"/>
        <v>0.8149999999999995</v>
      </c>
      <c r="F148" s="20">
        <f t="shared" si="7"/>
        <v>5.2499999999999769E-3</v>
      </c>
      <c r="G148" s="20">
        <f t="shared" si="8"/>
        <v>0.80974999999999953</v>
      </c>
      <c r="H148" s="7">
        <v>0</v>
      </c>
      <c r="I148" s="7">
        <v>-1</v>
      </c>
      <c r="J148" s="7">
        <v>1</v>
      </c>
      <c r="K148" s="7">
        <v>3.7481</v>
      </c>
      <c r="L148" s="7">
        <v>18.57</v>
      </c>
      <c r="M148" s="7">
        <v>64.23</v>
      </c>
      <c r="N148" s="7">
        <v>45.66</v>
      </c>
      <c r="O148" s="7">
        <v>4100</v>
      </c>
    </row>
    <row r="149" spans="1:15">
      <c r="A149" s="7">
        <v>183</v>
      </c>
      <c r="B149" s="7">
        <v>3.75</v>
      </c>
      <c r="C149" s="7">
        <v>-22.35</v>
      </c>
      <c r="D149" s="7">
        <v>41.4</v>
      </c>
      <c r="E149" s="20">
        <f t="shared" si="6"/>
        <v>0.48750000000000071</v>
      </c>
      <c r="F149" s="20">
        <f t="shared" si="7"/>
        <v>0</v>
      </c>
      <c r="G149" s="20">
        <f t="shared" si="8"/>
        <v>0.48750000000000071</v>
      </c>
      <c r="H149" s="7">
        <v>0</v>
      </c>
      <c r="I149" s="7">
        <v>0</v>
      </c>
      <c r="J149" s="7">
        <v>-2</v>
      </c>
      <c r="K149" s="7">
        <v>3.75</v>
      </c>
      <c r="L149" s="7">
        <v>19.05</v>
      </c>
      <c r="M149" s="7">
        <v>63.75</v>
      </c>
      <c r="N149" s="7">
        <v>44.7</v>
      </c>
      <c r="O149" s="7">
        <v>200</v>
      </c>
    </row>
    <row r="150" spans="1:15">
      <c r="A150" s="7">
        <v>184</v>
      </c>
      <c r="B150" s="7">
        <v>3.7189999999999999</v>
      </c>
      <c r="C150" s="7">
        <v>-22.51</v>
      </c>
      <c r="D150" s="7">
        <v>40.57</v>
      </c>
      <c r="E150" s="20">
        <f t="shared" si="6"/>
        <v>-9.4999999999998863E-2</v>
      </c>
      <c r="F150" s="20">
        <f t="shared" si="7"/>
        <v>-7.7500000000000346E-3</v>
      </c>
      <c r="G150" s="20">
        <f t="shared" si="8"/>
        <v>-8.7249999999998828E-2</v>
      </c>
      <c r="H150" s="7">
        <v>-1</v>
      </c>
      <c r="I150" s="7">
        <v>-2</v>
      </c>
      <c r="J150" s="7">
        <v>1</v>
      </c>
      <c r="K150" s="7">
        <v>3.75</v>
      </c>
      <c r="L150" s="7">
        <v>18.059999999999999</v>
      </c>
      <c r="M150" s="7">
        <v>63.08</v>
      </c>
      <c r="N150" s="7">
        <v>45.02</v>
      </c>
      <c r="O150" s="7">
        <v>291</v>
      </c>
    </row>
    <row r="151" spans="1:15">
      <c r="A151" s="7">
        <v>185</v>
      </c>
      <c r="B151" s="7">
        <v>3.75</v>
      </c>
      <c r="C151" s="7">
        <v>-21.78</v>
      </c>
      <c r="D151" s="7">
        <v>40.82</v>
      </c>
      <c r="E151" s="20">
        <f t="shared" si="6"/>
        <v>-0.46499999999999986</v>
      </c>
      <c r="F151" s="20">
        <f t="shared" si="7"/>
        <v>2.5000000000052758E-5</v>
      </c>
      <c r="G151" s="20">
        <f t="shared" si="8"/>
        <v>-0.46502499999999991</v>
      </c>
      <c r="H151" s="7">
        <v>1</v>
      </c>
      <c r="I151" s="7">
        <v>1</v>
      </c>
      <c r="J151" s="7">
        <v>-3</v>
      </c>
      <c r="K151" s="7">
        <v>3.7406000000000001</v>
      </c>
      <c r="L151" s="7">
        <v>19.05</v>
      </c>
      <c r="M151" s="7">
        <v>62.6</v>
      </c>
      <c r="N151" s="7">
        <v>43.55</v>
      </c>
      <c r="O151" s="7">
        <v>1200</v>
      </c>
    </row>
    <row r="152" spans="1:15">
      <c r="A152" s="7">
        <v>186</v>
      </c>
      <c r="B152" s="7">
        <v>3.75</v>
      </c>
      <c r="C152" s="7">
        <v>-21.78</v>
      </c>
      <c r="D152" s="7">
        <v>40.82</v>
      </c>
      <c r="E152" s="20">
        <f t="shared" si="6"/>
        <v>-0.52749999999999986</v>
      </c>
      <c r="F152" s="20">
        <f t="shared" si="7"/>
        <v>3.7500000000000311E-3</v>
      </c>
      <c r="G152" s="20">
        <f t="shared" si="8"/>
        <v>-0.53124999999999989</v>
      </c>
      <c r="H152" s="7">
        <v>0</v>
      </c>
      <c r="I152" s="7">
        <v>0</v>
      </c>
      <c r="J152" s="7">
        <v>0</v>
      </c>
      <c r="K152" s="7">
        <v>3.75</v>
      </c>
      <c r="L152" s="7">
        <v>19.05</v>
      </c>
      <c r="M152" s="7">
        <v>62.6</v>
      </c>
      <c r="N152" s="7">
        <v>43.55</v>
      </c>
      <c r="O152" s="7">
        <v>1300</v>
      </c>
    </row>
    <row r="153" spans="1:15">
      <c r="A153" s="7">
        <v>187</v>
      </c>
      <c r="B153" s="7">
        <v>3.7749999999999999</v>
      </c>
      <c r="C153" s="7">
        <v>-20.98</v>
      </c>
      <c r="D153" s="7">
        <v>40.82</v>
      </c>
      <c r="E153" s="20">
        <f t="shared" si="6"/>
        <v>-0.6850000000000005</v>
      </c>
      <c r="F153" s="20">
        <f t="shared" si="7"/>
        <v>6.2499999999999778E-3</v>
      </c>
      <c r="G153" s="20">
        <f t="shared" si="8"/>
        <v>-0.69125000000000048</v>
      </c>
      <c r="H153" s="7">
        <v>1</v>
      </c>
      <c r="I153" s="7">
        <v>0</v>
      </c>
      <c r="J153" s="7">
        <v>-4</v>
      </c>
      <c r="K153" s="7">
        <v>3.7749999999999999</v>
      </c>
      <c r="L153" s="7">
        <v>19.84</v>
      </c>
      <c r="M153" s="7">
        <v>61.81</v>
      </c>
      <c r="N153" s="7">
        <v>41.96</v>
      </c>
      <c r="O153" s="7">
        <v>3500</v>
      </c>
    </row>
    <row r="154" spans="1:15">
      <c r="A154" s="7">
        <v>188</v>
      </c>
      <c r="B154" s="7">
        <v>3.7749999999999999</v>
      </c>
      <c r="C154" s="7">
        <v>-20.32</v>
      </c>
      <c r="D154" s="7">
        <v>40.17</v>
      </c>
      <c r="E154" s="20">
        <f t="shared" si="6"/>
        <v>-1.0925000000000011</v>
      </c>
      <c r="F154" s="20">
        <f t="shared" si="7"/>
        <v>1.4000000000000012E-2</v>
      </c>
      <c r="G154" s="20">
        <f t="shared" si="8"/>
        <v>-1.1065000000000011</v>
      </c>
      <c r="H154" s="7">
        <v>0</v>
      </c>
      <c r="I154" s="7">
        <v>-2</v>
      </c>
      <c r="J154" s="7">
        <v>-3</v>
      </c>
      <c r="K154" s="7">
        <v>3.8</v>
      </c>
      <c r="L154" s="7">
        <v>19.84</v>
      </c>
      <c r="M154" s="7">
        <v>60.49</v>
      </c>
      <c r="N154" s="7">
        <v>40.65</v>
      </c>
      <c r="O154" s="7">
        <v>2220</v>
      </c>
    </row>
    <row r="155" spans="1:15">
      <c r="A155" s="7">
        <v>189</v>
      </c>
      <c r="B155" s="7">
        <v>3.7749999999999999</v>
      </c>
      <c r="C155" s="7">
        <v>-19.670000000000002</v>
      </c>
      <c r="D155" s="7">
        <v>39.51</v>
      </c>
      <c r="E155" s="20">
        <f t="shared" si="6"/>
        <v>-1.0549999999999997</v>
      </c>
      <c r="F155" s="20">
        <f t="shared" si="7"/>
        <v>6.2499999999999778E-3</v>
      </c>
      <c r="G155" s="20">
        <f t="shared" si="8"/>
        <v>-1.0612499999999998</v>
      </c>
      <c r="H155" s="7">
        <v>0</v>
      </c>
      <c r="I155" s="7">
        <v>-2</v>
      </c>
      <c r="J155" s="7">
        <v>-3</v>
      </c>
      <c r="K155" s="7">
        <v>3.8</v>
      </c>
      <c r="L155" s="7">
        <v>19.84</v>
      </c>
      <c r="M155" s="7">
        <v>59.17</v>
      </c>
      <c r="N155" s="7">
        <v>39.33</v>
      </c>
      <c r="O155" s="7">
        <v>2090</v>
      </c>
    </row>
    <row r="156" spans="1:15">
      <c r="A156" s="7">
        <v>191</v>
      </c>
      <c r="B156" s="7">
        <v>3.8</v>
      </c>
      <c r="C156" s="7">
        <v>-18.87</v>
      </c>
      <c r="D156" s="7">
        <v>39.51</v>
      </c>
      <c r="E156" s="20">
        <f t="shared" si="6"/>
        <v>-1.1599999999999995</v>
      </c>
      <c r="F156" s="20">
        <f t="shared" si="7"/>
        <v>9.9999999999999638E-3</v>
      </c>
      <c r="G156" s="20">
        <f t="shared" si="8"/>
        <v>-1.1699999999999995</v>
      </c>
      <c r="H156" s="7">
        <v>1</v>
      </c>
      <c r="I156" s="7">
        <v>0</v>
      </c>
      <c r="J156" s="7">
        <v>-4</v>
      </c>
      <c r="K156" s="7">
        <v>3.8</v>
      </c>
      <c r="L156" s="7">
        <v>20.63</v>
      </c>
      <c r="M156" s="7">
        <v>58.38</v>
      </c>
      <c r="N156" s="7">
        <v>37.75</v>
      </c>
      <c r="O156" s="7">
        <v>100</v>
      </c>
    </row>
    <row r="157" spans="1:15">
      <c r="A157" s="7">
        <v>192</v>
      </c>
      <c r="B157" s="7">
        <v>3.8</v>
      </c>
      <c r="C157" s="7">
        <v>-18.87</v>
      </c>
      <c r="D157" s="7">
        <v>39.51</v>
      </c>
      <c r="E157" s="20">
        <f t="shared" si="6"/>
        <v>-0.84200000000000019</v>
      </c>
      <c r="F157" s="20">
        <f t="shared" si="7"/>
        <v>4.9999999999999819E-3</v>
      </c>
      <c r="G157" s="20">
        <f t="shared" si="8"/>
        <v>-0.8470000000000002</v>
      </c>
      <c r="H157" s="7">
        <v>0</v>
      </c>
      <c r="I157" s="7">
        <v>0</v>
      </c>
      <c r="J157" s="7">
        <v>0</v>
      </c>
      <c r="K157" s="7">
        <v>3.8</v>
      </c>
      <c r="L157" s="7">
        <v>20.63</v>
      </c>
      <c r="M157" s="7">
        <v>58.38</v>
      </c>
      <c r="N157" s="7">
        <v>37.75</v>
      </c>
      <c r="O157" s="7">
        <v>2000</v>
      </c>
    </row>
    <row r="158" spans="1:15">
      <c r="A158" s="7">
        <v>193</v>
      </c>
      <c r="B158" s="7">
        <v>3.8</v>
      </c>
      <c r="C158" s="7">
        <v>-18.88</v>
      </c>
      <c r="D158" s="7">
        <v>39.51</v>
      </c>
      <c r="E158" s="20">
        <f t="shared" si="6"/>
        <v>-0.57999999999999974</v>
      </c>
      <c r="F158" s="20">
        <f t="shared" si="7"/>
        <v>4.9999999999999819E-3</v>
      </c>
      <c r="G158" s="20">
        <f t="shared" si="8"/>
        <v>-0.58499999999999974</v>
      </c>
      <c r="H158" s="7">
        <v>0</v>
      </c>
      <c r="I158" s="7">
        <v>0</v>
      </c>
      <c r="J158" s="7">
        <v>0</v>
      </c>
      <c r="K158" s="7">
        <v>3.7999000000000001</v>
      </c>
      <c r="L158" s="7">
        <v>20.63</v>
      </c>
      <c r="M158" s="7">
        <v>58.39</v>
      </c>
      <c r="N158" s="7">
        <v>37.75</v>
      </c>
      <c r="O158" s="7">
        <v>1920</v>
      </c>
    </row>
    <row r="159" spans="1:15">
      <c r="A159" s="7">
        <v>194</v>
      </c>
      <c r="B159" s="7">
        <v>3.7749999999999999</v>
      </c>
      <c r="C159" s="7">
        <v>-20.34</v>
      </c>
      <c r="D159" s="7">
        <v>40.18</v>
      </c>
      <c r="E159" s="20">
        <f t="shared" si="6"/>
        <v>0.26800000000000068</v>
      </c>
      <c r="F159" s="20">
        <f t="shared" si="7"/>
        <v>0</v>
      </c>
      <c r="G159" s="20">
        <f t="shared" si="8"/>
        <v>0.26800000000000068</v>
      </c>
      <c r="H159" s="7">
        <v>-1</v>
      </c>
      <c r="I159" s="7">
        <v>2</v>
      </c>
      <c r="J159" s="7">
        <v>8</v>
      </c>
      <c r="K159" s="7">
        <v>3.75</v>
      </c>
      <c r="L159" s="7">
        <v>19.84</v>
      </c>
      <c r="M159" s="7">
        <v>60.51</v>
      </c>
      <c r="N159" s="7">
        <v>40.67</v>
      </c>
      <c r="O159" s="7">
        <v>300</v>
      </c>
    </row>
    <row r="160" spans="1:15">
      <c r="A160" s="7">
        <v>195</v>
      </c>
      <c r="B160" s="7">
        <v>3.75</v>
      </c>
      <c r="C160" s="7">
        <v>-21.13</v>
      </c>
      <c r="D160" s="7">
        <v>40.18</v>
      </c>
      <c r="E160" s="20">
        <f t="shared" si="6"/>
        <v>1.1274999999999995</v>
      </c>
      <c r="F160" s="20">
        <f t="shared" si="7"/>
        <v>-1.2499999999999956E-2</v>
      </c>
      <c r="G160" s="20">
        <f t="shared" si="8"/>
        <v>1.1399999999999995</v>
      </c>
      <c r="H160" s="7">
        <v>-1</v>
      </c>
      <c r="I160" s="7">
        <v>0</v>
      </c>
      <c r="J160" s="7">
        <v>4</v>
      </c>
      <c r="K160" s="7">
        <v>3.75</v>
      </c>
      <c r="L160" s="7">
        <v>19.05</v>
      </c>
      <c r="M160" s="7">
        <v>61.31</v>
      </c>
      <c r="N160" s="7">
        <v>42.26</v>
      </c>
      <c r="O160" s="7">
        <v>820</v>
      </c>
    </row>
    <row r="161" spans="1:15">
      <c r="A161" s="7">
        <v>196</v>
      </c>
      <c r="B161" s="7">
        <v>3.6999</v>
      </c>
      <c r="C161" s="7">
        <v>-21.38</v>
      </c>
      <c r="D161" s="7">
        <v>38.840000000000003</v>
      </c>
      <c r="E161" s="20">
        <f t="shared" si="6"/>
        <v>1.2550000000000008</v>
      </c>
      <c r="F161" s="20">
        <f t="shared" si="7"/>
        <v>-2.5024999999999964E-2</v>
      </c>
      <c r="G161" s="20">
        <f t="shared" si="8"/>
        <v>1.2800250000000006</v>
      </c>
      <c r="H161" s="7">
        <v>-2</v>
      </c>
      <c r="I161" s="7">
        <v>-3</v>
      </c>
      <c r="J161" s="7">
        <v>1</v>
      </c>
      <c r="K161" s="7">
        <v>3.75</v>
      </c>
      <c r="L161" s="7">
        <v>17.46</v>
      </c>
      <c r="M161" s="7">
        <v>60.23</v>
      </c>
      <c r="N161" s="7">
        <v>42.77</v>
      </c>
      <c r="O161" s="7">
        <v>13590</v>
      </c>
    </row>
    <row r="162" spans="1:15">
      <c r="A162" s="7">
        <v>197</v>
      </c>
      <c r="B162" s="7">
        <v>3.75</v>
      </c>
      <c r="C162" s="7">
        <v>-21.49</v>
      </c>
      <c r="D162" s="7">
        <v>40.53</v>
      </c>
      <c r="E162" s="20">
        <f t="shared" si="6"/>
        <v>1.3049999999999997</v>
      </c>
      <c r="F162" s="20">
        <f t="shared" si="7"/>
        <v>-1.2499999999999956E-2</v>
      </c>
      <c r="G162" s="20">
        <f t="shared" si="8"/>
        <v>1.3174999999999997</v>
      </c>
      <c r="H162" s="7">
        <v>2</v>
      </c>
      <c r="I162" s="7">
        <v>4</v>
      </c>
      <c r="J162" s="7">
        <v>0</v>
      </c>
      <c r="K162" s="7">
        <v>3.6876000000000002</v>
      </c>
      <c r="L162" s="7">
        <v>19.05</v>
      </c>
      <c r="M162" s="7">
        <v>62.02</v>
      </c>
      <c r="N162" s="7">
        <v>42.97</v>
      </c>
      <c r="O162" s="7">
        <v>600</v>
      </c>
    </row>
    <row r="163" spans="1:15">
      <c r="A163" s="7">
        <v>198</v>
      </c>
      <c r="B163" s="7">
        <v>3.7</v>
      </c>
      <c r="C163" s="7">
        <v>-23.07</v>
      </c>
      <c r="D163" s="7">
        <v>40.53</v>
      </c>
      <c r="E163" s="20">
        <f t="shared" si="6"/>
        <v>1.3699999999999992</v>
      </c>
      <c r="F163" s="20">
        <f t="shared" si="7"/>
        <v>-1.8749999999999933E-2</v>
      </c>
      <c r="G163" s="20">
        <f t="shared" si="8"/>
        <v>1.388749999999999</v>
      </c>
      <c r="H163" s="7">
        <v>-2</v>
      </c>
      <c r="I163" s="7">
        <v>0</v>
      </c>
      <c r="J163" s="7">
        <v>7</v>
      </c>
      <c r="K163" s="7">
        <v>3.7</v>
      </c>
      <c r="L163" s="7">
        <v>17.46</v>
      </c>
      <c r="M163" s="7">
        <v>63.61</v>
      </c>
      <c r="N163" s="7">
        <v>46.15</v>
      </c>
      <c r="O163" s="7">
        <v>3025</v>
      </c>
    </row>
    <row r="164" spans="1:15">
      <c r="A164" s="7">
        <v>199</v>
      </c>
      <c r="B164" s="7">
        <v>3.65</v>
      </c>
      <c r="C164" s="7">
        <v>-24.66</v>
      </c>
      <c r="D164" s="7">
        <v>40.53</v>
      </c>
      <c r="E164" s="20">
        <f t="shared" si="6"/>
        <v>1.7650000000000006</v>
      </c>
      <c r="F164" s="20">
        <f t="shared" si="7"/>
        <v>-2.5000000000000022E-2</v>
      </c>
      <c r="G164" s="20">
        <f t="shared" si="8"/>
        <v>1.7900000000000005</v>
      </c>
      <c r="H164" s="7">
        <v>-2</v>
      </c>
      <c r="I164" s="7">
        <v>0</v>
      </c>
      <c r="J164" s="7">
        <v>7</v>
      </c>
      <c r="K164" s="7">
        <v>3.65</v>
      </c>
      <c r="L164" s="7">
        <v>15.87</v>
      </c>
      <c r="M164" s="7">
        <v>65.19</v>
      </c>
      <c r="N164" s="7">
        <v>49.32</v>
      </c>
      <c r="O164" s="7">
        <v>400</v>
      </c>
    </row>
    <row r="165" spans="1:15">
      <c r="A165" s="7">
        <v>200</v>
      </c>
      <c r="B165" s="7">
        <v>3.6749999999999998</v>
      </c>
      <c r="C165" s="7">
        <v>-23.87</v>
      </c>
      <c r="D165" s="7">
        <v>40.53</v>
      </c>
      <c r="E165" s="20">
        <f t="shared" si="6"/>
        <v>1.2399999999999984</v>
      </c>
      <c r="F165" s="20">
        <f t="shared" si="7"/>
        <v>-6.2250000000000361E-3</v>
      </c>
      <c r="G165" s="20">
        <f t="shared" si="8"/>
        <v>1.2462249999999986</v>
      </c>
      <c r="H165" s="7">
        <v>1</v>
      </c>
      <c r="I165" s="7">
        <v>0</v>
      </c>
      <c r="J165" s="7">
        <v>-3</v>
      </c>
      <c r="K165" s="7">
        <v>3.6749999999999998</v>
      </c>
      <c r="L165" s="7">
        <v>16.670000000000002</v>
      </c>
      <c r="M165" s="7">
        <v>64.400000000000006</v>
      </c>
      <c r="N165" s="7">
        <v>47.73</v>
      </c>
      <c r="O165" s="7">
        <v>2300</v>
      </c>
    </row>
    <row r="166" spans="1:15">
      <c r="A166" s="7">
        <v>201</v>
      </c>
      <c r="B166" s="7">
        <v>3.6812999999999998</v>
      </c>
      <c r="C166" s="7">
        <v>-23.84</v>
      </c>
      <c r="D166" s="7">
        <v>40.71</v>
      </c>
      <c r="E166" s="20">
        <f t="shared" si="6"/>
        <v>1.1799999999999997</v>
      </c>
      <c r="F166" s="20">
        <f t="shared" si="7"/>
        <v>-1.7175000000000051E-2</v>
      </c>
      <c r="G166" s="20">
        <f t="shared" si="8"/>
        <v>1.1971749999999997</v>
      </c>
      <c r="H166" s="7">
        <v>0</v>
      </c>
      <c r="I166" s="7">
        <v>0</v>
      </c>
      <c r="J166" s="7">
        <v>0</v>
      </c>
      <c r="K166" s="7">
        <v>3.6747999999999998</v>
      </c>
      <c r="L166" s="7">
        <v>16.87</v>
      </c>
      <c r="M166" s="7">
        <v>64.55</v>
      </c>
      <c r="N166" s="7">
        <v>47.69</v>
      </c>
      <c r="O166" s="7">
        <v>4348</v>
      </c>
    </row>
    <row r="167" spans="1:15">
      <c r="A167" s="7">
        <v>202</v>
      </c>
      <c r="B167" s="7">
        <v>3.7</v>
      </c>
      <c r="C167" s="7">
        <v>-23.25</v>
      </c>
      <c r="D167" s="7">
        <v>40.71</v>
      </c>
      <c r="E167" s="20">
        <f t="shared" si="6"/>
        <v>8.7500000000000355E-2</v>
      </c>
      <c r="F167" s="20">
        <f t="shared" si="7"/>
        <v>0</v>
      </c>
      <c r="G167" s="20">
        <f t="shared" si="8"/>
        <v>8.7500000000000355E-2</v>
      </c>
      <c r="H167" s="7">
        <v>1</v>
      </c>
      <c r="I167" s="7">
        <v>0</v>
      </c>
      <c r="J167" s="7">
        <v>-2</v>
      </c>
      <c r="K167" s="7">
        <v>3.7</v>
      </c>
      <c r="L167" s="7">
        <v>17.46</v>
      </c>
      <c r="M167" s="7">
        <v>63.96</v>
      </c>
      <c r="N167" s="7">
        <v>46.5</v>
      </c>
      <c r="O167" s="7">
        <v>500</v>
      </c>
    </row>
    <row r="168" spans="1:15">
      <c r="A168" s="7">
        <v>203</v>
      </c>
      <c r="B168" s="7">
        <v>3.6991999999999998</v>
      </c>
      <c r="C168" s="7">
        <v>-24.21</v>
      </c>
      <c r="D168" s="7">
        <v>41.64</v>
      </c>
      <c r="E168" s="20">
        <f t="shared" si="6"/>
        <v>-0.22499999999999964</v>
      </c>
      <c r="F168" s="20">
        <f t="shared" si="7"/>
        <v>1.2299999999999978E-2</v>
      </c>
      <c r="G168" s="20">
        <f t="shared" si="8"/>
        <v>-0.23729999999999962</v>
      </c>
      <c r="H168" s="7">
        <v>0</v>
      </c>
      <c r="I168" s="7">
        <v>2</v>
      </c>
      <c r="J168" s="7">
        <v>4</v>
      </c>
      <c r="K168" s="7">
        <v>3.665</v>
      </c>
      <c r="L168" s="7">
        <v>17.43</v>
      </c>
      <c r="M168" s="7">
        <v>65.849999999999994</v>
      </c>
      <c r="N168" s="7">
        <v>48.42</v>
      </c>
      <c r="O168" s="7">
        <v>500</v>
      </c>
    </row>
    <row r="169" spans="1:15">
      <c r="A169" s="7">
        <v>204</v>
      </c>
      <c r="B169" s="7">
        <v>3.6675</v>
      </c>
      <c r="C169" s="7">
        <v>-24.63</v>
      </c>
      <c r="D169" s="7">
        <v>41.06</v>
      </c>
      <c r="E169" s="20">
        <f t="shared" si="6"/>
        <v>0.38250000000000028</v>
      </c>
      <c r="F169" s="20">
        <f t="shared" si="7"/>
        <v>-1.87499999999996E-3</v>
      </c>
      <c r="G169" s="20">
        <f t="shared" si="8"/>
        <v>0.38437500000000024</v>
      </c>
      <c r="H169" s="7">
        <v>-1</v>
      </c>
      <c r="I169" s="7">
        <v>-1</v>
      </c>
      <c r="J169" s="7">
        <v>2</v>
      </c>
      <c r="K169" s="7">
        <v>3.6890000000000001</v>
      </c>
      <c r="L169" s="7">
        <v>16.43</v>
      </c>
      <c r="M169" s="7">
        <v>65.69</v>
      </c>
      <c r="N169" s="7">
        <v>49.26</v>
      </c>
      <c r="O169" s="7">
        <v>6400</v>
      </c>
    </row>
    <row r="170" spans="1:15">
      <c r="A170" s="7">
        <v>205</v>
      </c>
      <c r="B170" s="7">
        <v>3.7</v>
      </c>
      <c r="C170" s="7">
        <v>-24.27</v>
      </c>
      <c r="D170" s="7">
        <v>41.73</v>
      </c>
      <c r="E170" s="20">
        <f t="shared" ref="E170:E233" si="9">(N170-N166)/(A170-A166)</f>
        <v>0.21250000000000036</v>
      </c>
      <c r="F170" s="20">
        <f t="shared" ref="F170:F233" si="10">(B170-B166)/(A170-A166)</f>
        <v>4.6750000000000957E-3</v>
      </c>
      <c r="G170" s="20">
        <f t="shared" si="8"/>
        <v>0.20782500000000026</v>
      </c>
      <c r="H170" s="7">
        <v>1</v>
      </c>
      <c r="I170" s="7">
        <v>2</v>
      </c>
      <c r="J170" s="7">
        <v>-1</v>
      </c>
      <c r="K170" s="7">
        <v>3.6753999999999998</v>
      </c>
      <c r="L170" s="7">
        <v>17.46</v>
      </c>
      <c r="M170" s="7">
        <v>66</v>
      </c>
      <c r="N170" s="7">
        <v>48.54</v>
      </c>
      <c r="O170" s="7">
        <v>1650</v>
      </c>
    </row>
    <row r="171" spans="1:15">
      <c r="A171" s="7">
        <v>207</v>
      </c>
      <c r="B171" s="7">
        <v>3.6749999999999998</v>
      </c>
      <c r="C171" s="7">
        <v>-25.75</v>
      </c>
      <c r="D171" s="7">
        <v>42.41</v>
      </c>
      <c r="E171" s="20">
        <f t="shared" si="9"/>
        <v>1</v>
      </c>
      <c r="F171" s="20">
        <f t="shared" si="10"/>
        <v>-5.0000000000000712E-3</v>
      </c>
      <c r="G171" s="20">
        <f t="shared" si="8"/>
        <v>1.0050000000000001</v>
      </c>
      <c r="H171" s="7">
        <v>-1</v>
      </c>
      <c r="I171" s="7">
        <v>2</v>
      </c>
      <c r="J171" s="7">
        <v>6</v>
      </c>
      <c r="K171" s="7">
        <v>3.65</v>
      </c>
      <c r="L171" s="7">
        <v>16.670000000000002</v>
      </c>
      <c r="M171" s="7">
        <v>68.16</v>
      </c>
      <c r="N171" s="7">
        <v>51.5</v>
      </c>
      <c r="O171" s="7">
        <v>2625</v>
      </c>
    </row>
    <row r="172" spans="1:15">
      <c r="A172" s="7">
        <v>210</v>
      </c>
      <c r="B172" s="7">
        <v>3.65</v>
      </c>
      <c r="C172" s="7">
        <v>-26.54</v>
      </c>
      <c r="D172" s="7">
        <v>42.41</v>
      </c>
      <c r="E172" s="20">
        <f t="shared" si="9"/>
        <v>0.66571428571428526</v>
      </c>
      <c r="F172" s="20">
        <f t="shared" si="10"/>
        <v>-7.0285714285714162E-3</v>
      </c>
      <c r="G172" s="20">
        <f t="shared" si="8"/>
        <v>0.67274285714285664</v>
      </c>
      <c r="H172" s="7">
        <v>-1</v>
      </c>
      <c r="I172" s="7">
        <v>0</v>
      </c>
      <c r="J172" s="7">
        <v>3</v>
      </c>
      <c r="K172" s="7">
        <v>3.65</v>
      </c>
      <c r="L172" s="7">
        <v>15.87</v>
      </c>
      <c r="M172" s="7">
        <v>68.959999999999994</v>
      </c>
      <c r="N172" s="7">
        <v>53.08</v>
      </c>
      <c r="O172" s="7">
        <v>3038</v>
      </c>
    </row>
    <row r="173" spans="1:15">
      <c r="A173" s="7">
        <v>211</v>
      </c>
      <c r="B173" s="7">
        <v>3.65</v>
      </c>
      <c r="C173" s="7">
        <v>-26.54</v>
      </c>
      <c r="D173" s="7">
        <v>42.41</v>
      </c>
      <c r="E173" s="20">
        <f t="shared" si="9"/>
        <v>0.54571428571428571</v>
      </c>
      <c r="F173" s="20">
        <f t="shared" si="10"/>
        <v>-2.50000000000001E-3</v>
      </c>
      <c r="G173" s="20">
        <f t="shared" si="8"/>
        <v>0.54821428571428577</v>
      </c>
      <c r="H173" s="7">
        <v>0</v>
      </c>
      <c r="I173" s="7">
        <v>0</v>
      </c>
      <c r="J173" s="7">
        <v>0</v>
      </c>
      <c r="K173" s="7">
        <v>3.65</v>
      </c>
      <c r="L173" s="7">
        <v>15.87</v>
      </c>
      <c r="M173" s="7">
        <v>68.959999999999994</v>
      </c>
      <c r="N173" s="7">
        <v>53.08</v>
      </c>
      <c r="O173" s="7">
        <v>100</v>
      </c>
    </row>
    <row r="174" spans="1:15">
      <c r="A174" s="7">
        <v>212</v>
      </c>
      <c r="B174" s="7">
        <v>3.65</v>
      </c>
      <c r="C174" s="7">
        <v>-26.54</v>
      </c>
      <c r="D174" s="7">
        <v>42.41</v>
      </c>
      <c r="E174" s="20">
        <f t="shared" si="9"/>
        <v>0.64857142857142847</v>
      </c>
      <c r="F174" s="20">
        <f t="shared" si="10"/>
        <v>-7.1428571428571808E-3</v>
      </c>
      <c r="G174" s="20">
        <f t="shared" si="8"/>
        <v>0.65571428571428569</v>
      </c>
      <c r="H174" s="7">
        <v>0</v>
      </c>
      <c r="I174" s="7">
        <v>0</v>
      </c>
      <c r="J174" s="7">
        <v>0</v>
      </c>
      <c r="K174" s="7">
        <v>3.65</v>
      </c>
      <c r="L174" s="7">
        <v>15.87</v>
      </c>
      <c r="M174" s="7">
        <v>68.959999999999994</v>
      </c>
      <c r="N174" s="7">
        <v>53.08</v>
      </c>
      <c r="O174" s="7">
        <v>1606</v>
      </c>
    </row>
    <row r="175" spans="1:15">
      <c r="A175" s="7">
        <v>213</v>
      </c>
      <c r="B175" s="7">
        <v>3.65</v>
      </c>
      <c r="C175" s="7">
        <v>-26.54</v>
      </c>
      <c r="D175" s="7">
        <v>42.41</v>
      </c>
      <c r="E175" s="20">
        <f t="shared" si="9"/>
        <v>0.26333333333333303</v>
      </c>
      <c r="F175" s="20">
        <f t="shared" si="10"/>
        <v>-4.1666666666666519E-3</v>
      </c>
      <c r="G175" s="20">
        <f t="shared" si="8"/>
        <v>0.26749999999999968</v>
      </c>
      <c r="H175" s="7">
        <v>0</v>
      </c>
      <c r="I175" s="7">
        <v>0</v>
      </c>
      <c r="J175" s="7">
        <v>0</v>
      </c>
      <c r="K175" s="7">
        <v>3.65</v>
      </c>
      <c r="L175" s="7">
        <v>15.87</v>
      </c>
      <c r="M175" s="7">
        <v>68.959999999999994</v>
      </c>
      <c r="N175" s="7">
        <v>53.08</v>
      </c>
      <c r="O175" s="7">
        <v>3380</v>
      </c>
    </row>
    <row r="176" spans="1:15">
      <c r="A176" s="7">
        <v>214</v>
      </c>
      <c r="B176" s="7">
        <v>3.5569999999999999</v>
      </c>
      <c r="C176" s="7">
        <v>-28.3</v>
      </c>
      <c r="D176" s="7">
        <v>41.22</v>
      </c>
      <c r="E176" s="20">
        <f t="shared" si="9"/>
        <v>0.88000000000000078</v>
      </c>
      <c r="F176" s="20">
        <f t="shared" si="10"/>
        <v>-2.3249999999999993E-2</v>
      </c>
      <c r="G176" s="20">
        <f t="shared" si="8"/>
        <v>0.90325000000000077</v>
      </c>
      <c r="H176" s="7">
        <v>-3</v>
      </c>
      <c r="I176" s="7">
        <v>-3</v>
      </c>
      <c r="J176" s="7">
        <v>7</v>
      </c>
      <c r="K176" s="7">
        <v>3.6</v>
      </c>
      <c r="L176" s="7">
        <v>12.92</v>
      </c>
      <c r="M176" s="7">
        <v>69.52</v>
      </c>
      <c r="N176" s="7">
        <v>56.6</v>
      </c>
      <c r="O176" s="7">
        <v>8775</v>
      </c>
    </row>
    <row r="177" spans="1:15">
      <c r="A177" s="7">
        <v>215</v>
      </c>
      <c r="B177" s="7">
        <v>3.5750000000000002</v>
      </c>
      <c r="C177" s="7">
        <v>-27.53</v>
      </c>
      <c r="D177" s="7">
        <v>41.02</v>
      </c>
      <c r="E177" s="20">
        <f t="shared" si="9"/>
        <v>0.49249999999999972</v>
      </c>
      <c r="F177" s="20">
        <f t="shared" si="10"/>
        <v>-1.8749999999999933E-2</v>
      </c>
      <c r="G177" s="20">
        <f t="shared" si="8"/>
        <v>0.51124999999999965</v>
      </c>
      <c r="H177" s="7">
        <v>1</v>
      </c>
      <c r="I177" s="7">
        <v>0</v>
      </c>
      <c r="J177" s="7">
        <v>-3</v>
      </c>
      <c r="K177" s="7">
        <v>3.5821999999999998</v>
      </c>
      <c r="L177" s="7">
        <v>13.49</v>
      </c>
      <c r="M177" s="7">
        <v>68.55</v>
      </c>
      <c r="N177" s="7">
        <v>55.05</v>
      </c>
      <c r="O177" s="7">
        <v>2500</v>
      </c>
    </row>
    <row r="178" spans="1:15">
      <c r="A178" s="7">
        <v>216</v>
      </c>
      <c r="B178" s="7">
        <v>3.6</v>
      </c>
      <c r="C178" s="7">
        <v>-27.61</v>
      </c>
      <c r="D178" s="7">
        <v>41.9</v>
      </c>
      <c r="E178" s="20">
        <f t="shared" si="9"/>
        <v>0.53749999999999964</v>
      </c>
      <c r="F178" s="20">
        <f t="shared" si="10"/>
        <v>-1.2499999999999956E-2</v>
      </c>
      <c r="G178" s="20">
        <f t="shared" si="8"/>
        <v>0.5499999999999996</v>
      </c>
      <c r="H178" s="7">
        <v>1</v>
      </c>
      <c r="I178" s="7">
        <v>2</v>
      </c>
      <c r="J178" s="7">
        <v>0</v>
      </c>
      <c r="K178" s="7">
        <v>3.5686</v>
      </c>
      <c r="L178" s="7">
        <v>14.29</v>
      </c>
      <c r="M178" s="7">
        <v>69.510000000000005</v>
      </c>
      <c r="N178" s="7">
        <v>55.23</v>
      </c>
      <c r="O178" s="7">
        <v>1969</v>
      </c>
    </row>
    <row r="179" spans="1:15">
      <c r="A179" s="7">
        <v>217</v>
      </c>
      <c r="B179" s="7">
        <v>3.6</v>
      </c>
      <c r="C179" s="7">
        <v>-27.62</v>
      </c>
      <c r="D179" s="7">
        <v>41.9</v>
      </c>
      <c r="E179" s="20">
        <f t="shared" si="9"/>
        <v>0.53749999999999964</v>
      </c>
      <c r="F179" s="20">
        <f t="shared" si="10"/>
        <v>-1.2499999999999956E-2</v>
      </c>
      <c r="G179" s="20">
        <f t="shared" si="8"/>
        <v>0.5499999999999996</v>
      </c>
      <c r="H179" s="7">
        <v>0</v>
      </c>
      <c r="I179" s="7">
        <v>0</v>
      </c>
      <c r="J179" s="7">
        <v>0</v>
      </c>
      <c r="K179" s="7">
        <v>3.5998999999999999</v>
      </c>
      <c r="L179" s="7">
        <v>14.29</v>
      </c>
      <c r="M179" s="7">
        <v>69.52</v>
      </c>
      <c r="N179" s="7">
        <v>55.23</v>
      </c>
      <c r="O179" s="7">
        <v>500</v>
      </c>
    </row>
    <row r="180" spans="1:15">
      <c r="A180" s="7">
        <v>218</v>
      </c>
      <c r="B180" s="7">
        <v>3.5750000000000002</v>
      </c>
      <c r="C180" s="7">
        <v>-29.11</v>
      </c>
      <c r="D180" s="7">
        <v>42.61</v>
      </c>
      <c r="E180" s="20">
        <f t="shared" si="9"/>
        <v>0.40749999999999886</v>
      </c>
      <c r="F180" s="20">
        <f t="shared" si="10"/>
        <v>4.5000000000000595E-3</v>
      </c>
      <c r="G180" s="20">
        <f t="shared" si="8"/>
        <v>0.4029999999999988</v>
      </c>
      <c r="H180" s="7">
        <v>-1</v>
      </c>
      <c r="I180" s="7">
        <v>2</v>
      </c>
      <c r="J180" s="7">
        <v>5</v>
      </c>
      <c r="K180" s="7">
        <v>3.55</v>
      </c>
      <c r="L180" s="7">
        <v>13.49</v>
      </c>
      <c r="M180" s="7">
        <v>71.72</v>
      </c>
      <c r="N180" s="7">
        <v>58.23</v>
      </c>
      <c r="O180" s="7">
        <v>400</v>
      </c>
    </row>
    <row r="181" spans="1:15">
      <c r="A181" s="7">
        <v>219</v>
      </c>
      <c r="B181" s="7">
        <v>3.6</v>
      </c>
      <c r="C181" s="7">
        <v>-28.32</v>
      </c>
      <c r="D181" s="7">
        <v>42.61</v>
      </c>
      <c r="E181" s="20">
        <f t="shared" si="9"/>
        <v>0.39750000000000085</v>
      </c>
      <c r="F181" s="20">
        <f t="shared" si="10"/>
        <v>6.2499999999999778E-3</v>
      </c>
      <c r="G181" s="20">
        <f t="shared" si="8"/>
        <v>0.39125000000000087</v>
      </c>
      <c r="H181" s="7">
        <v>1</v>
      </c>
      <c r="I181" s="7">
        <v>0</v>
      </c>
      <c r="J181" s="7">
        <v>-3</v>
      </c>
      <c r="K181" s="7">
        <v>3.6</v>
      </c>
      <c r="L181" s="7">
        <v>14.29</v>
      </c>
      <c r="M181" s="7">
        <v>70.930000000000007</v>
      </c>
      <c r="N181" s="7">
        <v>56.64</v>
      </c>
      <c r="O181" s="7">
        <v>1900</v>
      </c>
    </row>
    <row r="182" spans="1:15">
      <c r="A182" s="7">
        <v>221</v>
      </c>
      <c r="B182" s="7">
        <v>3.55</v>
      </c>
      <c r="C182" s="7">
        <v>-28.52</v>
      </c>
      <c r="D182" s="7">
        <v>41.21</v>
      </c>
      <c r="E182" s="20">
        <f t="shared" si="9"/>
        <v>0.36000000000000087</v>
      </c>
      <c r="F182" s="20">
        <f t="shared" si="10"/>
        <v>-1.0000000000000054E-2</v>
      </c>
      <c r="G182" s="20">
        <f t="shared" si="8"/>
        <v>0.37000000000000094</v>
      </c>
      <c r="H182" s="7">
        <v>-2</v>
      </c>
      <c r="I182" s="7">
        <v>-3</v>
      </c>
      <c r="J182" s="7">
        <v>1</v>
      </c>
      <c r="K182" s="7">
        <v>3.6000999999999999</v>
      </c>
      <c r="L182" s="7">
        <v>12.7</v>
      </c>
      <c r="M182" s="7">
        <v>69.73</v>
      </c>
      <c r="N182" s="7">
        <v>57.03</v>
      </c>
      <c r="O182" s="7">
        <v>1800</v>
      </c>
    </row>
    <row r="183" spans="1:15">
      <c r="A183" s="7">
        <v>222</v>
      </c>
      <c r="B183" s="7">
        <v>3.5550000000000002</v>
      </c>
      <c r="C183" s="7">
        <v>-27.11</v>
      </c>
      <c r="D183" s="7">
        <v>39.96</v>
      </c>
      <c r="E183" s="20">
        <f t="shared" si="9"/>
        <v>-0.20399999999999921</v>
      </c>
      <c r="F183" s="20">
        <f t="shared" si="10"/>
        <v>-8.9999999999999854E-3</v>
      </c>
      <c r="G183" s="20">
        <f t="shared" si="8"/>
        <v>-0.19499999999999923</v>
      </c>
      <c r="H183" s="7">
        <v>0</v>
      </c>
      <c r="I183" s="7">
        <v>-3</v>
      </c>
      <c r="J183" s="7">
        <v>-5</v>
      </c>
      <c r="K183" s="7">
        <v>3.6</v>
      </c>
      <c r="L183" s="7">
        <v>12.86</v>
      </c>
      <c r="M183" s="7">
        <v>67.069999999999993</v>
      </c>
      <c r="N183" s="7">
        <v>54.21</v>
      </c>
      <c r="O183" s="7">
        <v>3200</v>
      </c>
    </row>
    <row r="184" spans="1:15">
      <c r="A184" s="7">
        <v>223</v>
      </c>
      <c r="B184" s="7">
        <v>3.55</v>
      </c>
      <c r="C184" s="7">
        <v>-26.57</v>
      </c>
      <c r="D184" s="7">
        <v>39.270000000000003</v>
      </c>
      <c r="E184" s="20">
        <f t="shared" si="9"/>
        <v>-1.0199999999999989</v>
      </c>
      <c r="F184" s="20">
        <f t="shared" si="10"/>
        <v>-5.0000000000000712E-3</v>
      </c>
      <c r="G184" s="20">
        <f t="shared" si="8"/>
        <v>-1.0149999999999988</v>
      </c>
      <c r="H184" s="7">
        <v>0</v>
      </c>
      <c r="I184" s="7">
        <v>-2</v>
      </c>
      <c r="J184" s="7">
        <v>-2</v>
      </c>
      <c r="K184" s="7">
        <v>3.5750000000000002</v>
      </c>
      <c r="L184" s="7">
        <v>12.7</v>
      </c>
      <c r="M184" s="7">
        <v>65.83</v>
      </c>
      <c r="N184" s="7">
        <v>53.13</v>
      </c>
      <c r="O184" s="7">
        <v>3808</v>
      </c>
    </row>
    <row r="185" spans="1:15">
      <c r="A185" s="7">
        <v>224</v>
      </c>
      <c r="B185" s="7">
        <v>3.569</v>
      </c>
      <c r="C185" s="7">
        <v>-25.1</v>
      </c>
      <c r="D185" s="7">
        <v>38.4</v>
      </c>
      <c r="E185" s="20">
        <f t="shared" si="9"/>
        <v>-1.286</v>
      </c>
      <c r="F185" s="20">
        <f t="shared" si="10"/>
        <v>-6.2000000000000275E-3</v>
      </c>
      <c r="G185" s="20">
        <f t="shared" si="8"/>
        <v>-1.2798</v>
      </c>
      <c r="H185" s="7">
        <v>1</v>
      </c>
      <c r="I185" s="7">
        <v>-2</v>
      </c>
      <c r="J185" s="7">
        <v>-6</v>
      </c>
      <c r="K185" s="7">
        <v>3.6</v>
      </c>
      <c r="L185" s="7">
        <v>13.3</v>
      </c>
      <c r="M185" s="7">
        <v>63.51</v>
      </c>
      <c r="N185" s="7">
        <v>50.21</v>
      </c>
      <c r="O185" s="7">
        <v>572</v>
      </c>
    </row>
    <row r="186" spans="1:15">
      <c r="A186" s="7">
        <v>227</v>
      </c>
      <c r="B186" s="7">
        <v>3.6</v>
      </c>
      <c r="C186" s="7">
        <v>-25.53</v>
      </c>
      <c r="D186" s="7">
        <v>39.81</v>
      </c>
      <c r="E186" s="20">
        <f t="shared" si="9"/>
        <v>-0.99666666666666737</v>
      </c>
      <c r="F186" s="20">
        <f t="shared" si="10"/>
        <v>8.3333333333333783E-3</v>
      </c>
      <c r="G186" s="20">
        <f t="shared" si="8"/>
        <v>-1.0050000000000008</v>
      </c>
      <c r="H186" s="7">
        <v>1</v>
      </c>
      <c r="I186" s="7">
        <v>4</v>
      </c>
      <c r="J186" s="7">
        <v>2</v>
      </c>
      <c r="K186" s="7">
        <v>3.55</v>
      </c>
      <c r="L186" s="7">
        <v>14.29</v>
      </c>
      <c r="M186" s="7">
        <v>65.34</v>
      </c>
      <c r="N186" s="7">
        <v>51.05</v>
      </c>
      <c r="O186" s="7">
        <v>1300</v>
      </c>
    </row>
    <row r="187" spans="1:15">
      <c r="A187" s="7">
        <v>228</v>
      </c>
      <c r="B187" s="7">
        <v>3.6</v>
      </c>
      <c r="C187" s="7">
        <v>-25.63</v>
      </c>
      <c r="D187" s="7">
        <v>39.909999999999997</v>
      </c>
      <c r="E187" s="20">
        <f t="shared" si="9"/>
        <v>-0.49333333333333346</v>
      </c>
      <c r="F187" s="20">
        <f t="shared" si="10"/>
        <v>7.4999999999999884E-3</v>
      </c>
      <c r="G187" s="20">
        <f t="shared" si="8"/>
        <v>-0.50083333333333346</v>
      </c>
      <c r="H187" s="7">
        <v>0</v>
      </c>
      <c r="I187" s="7">
        <v>0</v>
      </c>
      <c r="J187" s="7">
        <v>0</v>
      </c>
      <c r="K187" s="7">
        <v>3.5964</v>
      </c>
      <c r="L187" s="7">
        <v>14.29</v>
      </c>
      <c r="M187" s="7">
        <v>65.540000000000006</v>
      </c>
      <c r="N187" s="7">
        <v>51.25</v>
      </c>
      <c r="O187" s="7">
        <v>3408</v>
      </c>
    </row>
    <row r="188" spans="1:15">
      <c r="A188" s="7">
        <v>232</v>
      </c>
      <c r="B188" s="7">
        <v>3.5750000000000002</v>
      </c>
      <c r="C188" s="7">
        <v>-26.41</v>
      </c>
      <c r="D188" s="7">
        <v>39.9</v>
      </c>
      <c r="E188" s="20">
        <f t="shared" si="9"/>
        <v>-3.555555555555559E-2</v>
      </c>
      <c r="F188" s="20">
        <f t="shared" si="10"/>
        <v>2.7777777777778173E-3</v>
      </c>
      <c r="G188" s="20">
        <f t="shared" si="8"/>
        <v>-3.8333333333333407E-2</v>
      </c>
      <c r="H188" s="7">
        <v>-1</v>
      </c>
      <c r="I188" s="7">
        <v>0</v>
      </c>
      <c r="J188" s="7">
        <v>3</v>
      </c>
      <c r="K188" s="7">
        <v>3.5754999999999999</v>
      </c>
      <c r="L188" s="7">
        <v>13.49</v>
      </c>
      <c r="M188" s="7">
        <v>66.31</v>
      </c>
      <c r="N188" s="7">
        <v>52.81</v>
      </c>
      <c r="O188" s="7">
        <v>1200</v>
      </c>
    </row>
    <row r="189" spans="1:15">
      <c r="A189" s="7">
        <v>233</v>
      </c>
      <c r="B189" s="7">
        <v>3.55</v>
      </c>
      <c r="C189" s="7">
        <v>-26.68</v>
      </c>
      <c r="D189" s="7">
        <v>39.380000000000003</v>
      </c>
      <c r="E189" s="20">
        <f t="shared" si="9"/>
        <v>0.35111111111111071</v>
      </c>
      <c r="F189" s="20">
        <f t="shared" si="10"/>
        <v>-2.1111111111111252E-3</v>
      </c>
      <c r="G189" s="20">
        <f t="shared" si="8"/>
        <v>0.35322222222222183</v>
      </c>
      <c r="H189" s="7">
        <v>-1</v>
      </c>
      <c r="I189" s="7">
        <v>-1</v>
      </c>
      <c r="J189" s="7">
        <v>1</v>
      </c>
      <c r="K189" s="7">
        <v>3.5684</v>
      </c>
      <c r="L189" s="7">
        <v>12.7</v>
      </c>
      <c r="M189" s="7">
        <v>66.069999999999993</v>
      </c>
      <c r="N189" s="7">
        <v>53.37</v>
      </c>
      <c r="O189" s="7">
        <v>4400</v>
      </c>
    </row>
    <row r="190" spans="1:15">
      <c r="A190" s="7">
        <v>234</v>
      </c>
      <c r="B190" s="7">
        <v>3.45</v>
      </c>
      <c r="C190" s="7">
        <v>-27.04</v>
      </c>
      <c r="D190" s="7">
        <v>36.57</v>
      </c>
      <c r="E190" s="20">
        <f t="shared" si="9"/>
        <v>0.432857142857143</v>
      </c>
      <c r="F190" s="20">
        <f t="shared" si="10"/>
        <v>-2.1428571428571415E-2</v>
      </c>
      <c r="G190" s="20">
        <f t="shared" si="8"/>
        <v>0.4542857142857144</v>
      </c>
      <c r="H190" s="7">
        <v>-3</v>
      </c>
      <c r="I190" s="7">
        <v>-7</v>
      </c>
      <c r="J190" s="7">
        <v>1</v>
      </c>
      <c r="K190" s="7">
        <v>3.55</v>
      </c>
      <c r="L190" s="7">
        <v>9.52</v>
      </c>
      <c r="M190" s="7">
        <v>63.61</v>
      </c>
      <c r="N190" s="7">
        <v>54.08</v>
      </c>
      <c r="O190" s="7">
        <v>56744</v>
      </c>
    </row>
    <row r="191" spans="1:15">
      <c r="A191" s="7">
        <v>235</v>
      </c>
      <c r="B191" s="7">
        <v>3.4990000000000001</v>
      </c>
      <c r="C191" s="7">
        <v>-26.91</v>
      </c>
      <c r="D191" s="7">
        <v>37.99</v>
      </c>
      <c r="E191" s="20">
        <f t="shared" si="9"/>
        <v>0.36571428571428605</v>
      </c>
      <c r="F191" s="20">
        <f t="shared" si="10"/>
        <v>-1.4428571428571426E-2</v>
      </c>
      <c r="G191" s="20">
        <f t="shared" si="8"/>
        <v>0.38014285714285745</v>
      </c>
      <c r="H191" s="7">
        <v>2</v>
      </c>
      <c r="I191" s="7">
        <v>4</v>
      </c>
      <c r="J191" s="7">
        <v>-1</v>
      </c>
      <c r="K191" s="7">
        <v>3.45</v>
      </c>
      <c r="L191" s="7">
        <v>11.08</v>
      </c>
      <c r="M191" s="7">
        <v>64.89</v>
      </c>
      <c r="N191" s="7">
        <v>53.81</v>
      </c>
      <c r="O191" s="7">
        <v>6600</v>
      </c>
    </row>
    <row r="192" spans="1:15">
      <c r="A192" s="7">
        <v>236</v>
      </c>
      <c r="B192" s="7">
        <v>3.5</v>
      </c>
      <c r="C192" s="7">
        <v>-28.32</v>
      </c>
      <c r="D192" s="7">
        <v>39.43</v>
      </c>
      <c r="E192" s="20">
        <f t="shared" si="9"/>
        <v>0.95749999999999957</v>
      </c>
      <c r="F192" s="20">
        <f t="shared" si="10"/>
        <v>-1.8750000000000044E-2</v>
      </c>
      <c r="G192" s="20">
        <f t="shared" si="8"/>
        <v>0.97624999999999962</v>
      </c>
      <c r="H192" s="7">
        <v>0</v>
      </c>
      <c r="I192" s="7">
        <v>4</v>
      </c>
      <c r="J192" s="7">
        <v>5</v>
      </c>
      <c r="K192" s="7">
        <v>3.4500999999999999</v>
      </c>
      <c r="L192" s="7">
        <v>11.11</v>
      </c>
      <c r="M192" s="7">
        <v>67.75</v>
      </c>
      <c r="N192" s="7">
        <v>56.64</v>
      </c>
      <c r="O192" s="7">
        <v>1174</v>
      </c>
    </row>
    <row r="193" spans="1:15">
      <c r="A193" s="7">
        <v>237</v>
      </c>
      <c r="B193" s="7">
        <v>3.5</v>
      </c>
      <c r="C193" s="7">
        <v>-28.32</v>
      </c>
      <c r="D193" s="7">
        <v>39.43</v>
      </c>
      <c r="E193" s="20">
        <f t="shared" si="9"/>
        <v>0.81750000000000078</v>
      </c>
      <c r="F193" s="20">
        <f t="shared" si="10"/>
        <v>-1.2499999999999956E-2</v>
      </c>
      <c r="G193" s="20">
        <f t="shared" si="8"/>
        <v>0.83000000000000074</v>
      </c>
      <c r="H193" s="7">
        <v>0</v>
      </c>
      <c r="I193" s="7">
        <v>0</v>
      </c>
      <c r="J193" s="7">
        <v>0</v>
      </c>
      <c r="K193" s="7">
        <v>3.5</v>
      </c>
      <c r="L193" s="7">
        <v>11.11</v>
      </c>
      <c r="M193" s="7">
        <v>67.75</v>
      </c>
      <c r="N193" s="7">
        <v>56.64</v>
      </c>
      <c r="O193" s="7">
        <v>100</v>
      </c>
    </row>
    <row r="194" spans="1:15">
      <c r="A194" s="7">
        <v>238</v>
      </c>
      <c r="B194" s="7">
        <v>3.5</v>
      </c>
      <c r="C194" s="7">
        <v>-28.63</v>
      </c>
      <c r="D194" s="7">
        <v>39.75</v>
      </c>
      <c r="E194" s="20">
        <f t="shared" si="9"/>
        <v>0.79750000000000121</v>
      </c>
      <c r="F194" s="20">
        <f t="shared" si="10"/>
        <v>1.2499999999999956E-2</v>
      </c>
      <c r="G194" s="20">
        <f t="shared" si="8"/>
        <v>0.78500000000000125</v>
      </c>
      <c r="H194" s="7">
        <v>0</v>
      </c>
      <c r="I194" s="7">
        <v>1</v>
      </c>
      <c r="J194" s="7">
        <v>1</v>
      </c>
      <c r="K194" s="7">
        <v>3.4891000000000001</v>
      </c>
      <c r="L194" s="7">
        <v>11.11</v>
      </c>
      <c r="M194" s="7">
        <v>68.38</v>
      </c>
      <c r="N194" s="7">
        <v>57.27</v>
      </c>
      <c r="O194" s="7">
        <v>600</v>
      </c>
    </row>
    <row r="195" spans="1:15">
      <c r="A195" s="7">
        <v>241</v>
      </c>
      <c r="B195" s="7">
        <v>3.4</v>
      </c>
      <c r="C195" s="7">
        <v>-30.36</v>
      </c>
      <c r="D195" s="7">
        <v>38.299999999999997</v>
      </c>
      <c r="E195" s="20">
        <f t="shared" si="9"/>
        <v>1.1516666666666662</v>
      </c>
      <c r="F195" s="20">
        <f t="shared" si="10"/>
        <v>-1.6500000000000032E-2</v>
      </c>
      <c r="G195" s="20">
        <f t="shared" si="8"/>
        <v>1.1681666666666661</v>
      </c>
      <c r="H195" s="7">
        <v>-3</v>
      </c>
      <c r="I195" s="7">
        <v>-4</v>
      </c>
      <c r="J195" s="7">
        <v>6</v>
      </c>
      <c r="K195" s="7">
        <v>3.45</v>
      </c>
      <c r="L195" s="7">
        <v>7.94</v>
      </c>
      <c r="M195" s="7">
        <v>68.66</v>
      </c>
      <c r="N195" s="7">
        <v>60.72</v>
      </c>
      <c r="O195" s="7">
        <v>4047</v>
      </c>
    </row>
    <row r="196" spans="1:15">
      <c r="A196" s="7">
        <v>242</v>
      </c>
      <c r="B196" s="7">
        <v>3.4249999999999998</v>
      </c>
      <c r="C196" s="7">
        <v>-29.57</v>
      </c>
      <c r="D196" s="7">
        <v>38.299999999999997</v>
      </c>
      <c r="E196" s="20">
        <f t="shared" si="9"/>
        <v>0.41500000000000031</v>
      </c>
      <c r="F196" s="20">
        <f t="shared" si="10"/>
        <v>-1.250000000000003E-2</v>
      </c>
      <c r="G196" s="20">
        <f t="shared" si="8"/>
        <v>0.42750000000000032</v>
      </c>
      <c r="H196" s="7">
        <v>1</v>
      </c>
      <c r="I196" s="7">
        <v>0</v>
      </c>
      <c r="J196" s="7">
        <v>-3</v>
      </c>
      <c r="K196" s="7">
        <v>3.4249999999999998</v>
      </c>
      <c r="L196" s="7">
        <v>8.73</v>
      </c>
      <c r="M196" s="7">
        <v>67.86</v>
      </c>
      <c r="N196" s="7">
        <v>59.13</v>
      </c>
      <c r="O196" s="7">
        <v>500</v>
      </c>
    </row>
    <row r="197" spans="1:15">
      <c r="A197" s="7">
        <v>243</v>
      </c>
      <c r="B197" s="7">
        <v>3.4499</v>
      </c>
      <c r="C197" s="7">
        <v>-28.78</v>
      </c>
      <c r="D197" s="7">
        <v>38.299999999999997</v>
      </c>
      <c r="E197" s="20">
        <f t="shared" si="9"/>
        <v>0.15166666666666609</v>
      </c>
      <c r="F197" s="20">
        <f t="shared" si="10"/>
        <v>-8.350000000000005E-3</v>
      </c>
      <c r="G197" s="20">
        <f t="shared" si="8"/>
        <v>0.16001666666666609</v>
      </c>
      <c r="H197" s="7">
        <v>1</v>
      </c>
      <c r="I197" s="7">
        <v>0</v>
      </c>
      <c r="J197" s="7">
        <v>-3</v>
      </c>
      <c r="K197" s="7">
        <v>3.4499</v>
      </c>
      <c r="L197" s="7">
        <v>9.52</v>
      </c>
      <c r="M197" s="7">
        <v>67.069999999999993</v>
      </c>
      <c r="N197" s="7">
        <v>57.55</v>
      </c>
      <c r="O197" s="7">
        <v>500</v>
      </c>
    </row>
    <row r="198" spans="1:15">
      <c r="A198" s="7">
        <v>244</v>
      </c>
      <c r="B198" s="7">
        <v>3.4249999999999998</v>
      </c>
      <c r="C198" s="7">
        <v>-28.86</v>
      </c>
      <c r="D198" s="7">
        <v>37.590000000000003</v>
      </c>
      <c r="E198" s="20">
        <f t="shared" si="9"/>
        <v>7.4999999999999289E-2</v>
      </c>
      <c r="F198" s="20">
        <f t="shared" si="10"/>
        <v>-1.250000000000003E-2</v>
      </c>
      <c r="G198" s="20">
        <f t="shared" si="8"/>
        <v>8.7499999999999314E-2</v>
      </c>
      <c r="H198" s="7">
        <v>-1</v>
      </c>
      <c r="I198" s="7">
        <v>-2</v>
      </c>
      <c r="J198" s="7">
        <v>0</v>
      </c>
      <c r="K198" s="7">
        <v>3.4493999999999998</v>
      </c>
      <c r="L198" s="7">
        <v>8.73</v>
      </c>
      <c r="M198" s="7">
        <v>66.45</v>
      </c>
      <c r="N198" s="7">
        <v>57.72</v>
      </c>
      <c r="O198" s="7">
        <v>3500</v>
      </c>
    </row>
    <row r="199" spans="1:15">
      <c r="A199" s="7">
        <v>245</v>
      </c>
      <c r="B199" s="7">
        <v>3.45</v>
      </c>
      <c r="C199" s="7">
        <v>-28.07</v>
      </c>
      <c r="D199" s="7">
        <v>37.590000000000003</v>
      </c>
      <c r="E199" s="20">
        <f t="shared" si="9"/>
        <v>-1.1449999999999996</v>
      </c>
      <c r="F199" s="20">
        <f t="shared" si="10"/>
        <v>1.2500000000000067E-2</v>
      </c>
      <c r="G199" s="20">
        <f t="shared" ref="G199:G262" si="11">E199-F199</f>
        <v>-1.1574999999999998</v>
      </c>
      <c r="H199" s="7">
        <v>1</v>
      </c>
      <c r="I199" s="7">
        <v>0</v>
      </c>
      <c r="J199" s="7">
        <v>-3</v>
      </c>
      <c r="K199" s="7">
        <v>3.4499</v>
      </c>
      <c r="L199" s="7">
        <v>9.52</v>
      </c>
      <c r="M199" s="7">
        <v>65.66</v>
      </c>
      <c r="N199" s="7">
        <v>56.14</v>
      </c>
      <c r="O199" s="7">
        <v>725</v>
      </c>
    </row>
    <row r="200" spans="1:15">
      <c r="A200" s="7">
        <v>246</v>
      </c>
      <c r="B200" s="7">
        <v>3.4249999999999998</v>
      </c>
      <c r="C200" s="7">
        <v>-28.14</v>
      </c>
      <c r="D200" s="7">
        <v>36.869999999999997</v>
      </c>
      <c r="E200" s="20">
        <f t="shared" si="9"/>
        <v>-0.71499999999999986</v>
      </c>
      <c r="F200" s="20">
        <f t="shared" si="10"/>
        <v>0</v>
      </c>
      <c r="G200" s="20">
        <f t="shared" si="11"/>
        <v>-0.71499999999999986</v>
      </c>
      <c r="H200" s="7">
        <v>-1</v>
      </c>
      <c r="I200" s="7">
        <v>-2</v>
      </c>
      <c r="J200" s="7">
        <v>0</v>
      </c>
      <c r="K200" s="7">
        <v>3.45</v>
      </c>
      <c r="L200" s="7">
        <v>8.73</v>
      </c>
      <c r="M200" s="7">
        <v>65</v>
      </c>
      <c r="N200" s="7">
        <v>56.27</v>
      </c>
      <c r="O200" s="7">
        <v>2450</v>
      </c>
    </row>
    <row r="201" spans="1:15">
      <c r="A201" s="7">
        <v>247</v>
      </c>
      <c r="B201" s="7">
        <v>3.4249999999999998</v>
      </c>
      <c r="C201" s="7">
        <v>-28.14</v>
      </c>
      <c r="D201" s="7">
        <v>36.869999999999997</v>
      </c>
      <c r="E201" s="20">
        <f t="shared" si="9"/>
        <v>-0.31999999999999851</v>
      </c>
      <c r="F201" s="20">
        <f t="shared" si="10"/>
        <v>-6.2250000000000361E-3</v>
      </c>
      <c r="G201" s="20">
        <f t="shared" si="11"/>
        <v>-0.31377499999999847</v>
      </c>
      <c r="H201" s="7">
        <v>0</v>
      </c>
      <c r="I201" s="7">
        <v>0</v>
      </c>
      <c r="J201" s="7">
        <v>0</v>
      </c>
      <c r="K201" s="7">
        <v>3.4249999999999998</v>
      </c>
      <c r="L201" s="7">
        <v>8.73</v>
      </c>
      <c r="M201" s="7">
        <v>65</v>
      </c>
      <c r="N201" s="7">
        <v>56.27</v>
      </c>
      <c r="O201" s="7">
        <v>2165</v>
      </c>
    </row>
    <row r="202" spans="1:15">
      <c r="A202" s="7">
        <v>248</v>
      </c>
      <c r="B202" s="7">
        <v>3.45</v>
      </c>
      <c r="C202" s="7">
        <v>-27.67</v>
      </c>
      <c r="D202" s="7">
        <v>37.19</v>
      </c>
      <c r="E202" s="20">
        <f t="shared" si="9"/>
        <v>-0.59499999999999886</v>
      </c>
      <c r="F202" s="20">
        <f t="shared" si="10"/>
        <v>6.2500000000000888E-3</v>
      </c>
      <c r="G202" s="20">
        <f t="shared" si="11"/>
        <v>-0.60124999999999895</v>
      </c>
      <c r="H202" s="7">
        <v>1</v>
      </c>
      <c r="I202" s="7">
        <v>1</v>
      </c>
      <c r="J202" s="7">
        <v>-2</v>
      </c>
      <c r="K202" s="7">
        <v>3.4388000000000001</v>
      </c>
      <c r="L202" s="7">
        <v>9.52</v>
      </c>
      <c r="M202" s="7">
        <v>64.86</v>
      </c>
      <c r="N202" s="7">
        <v>55.34</v>
      </c>
      <c r="O202" s="7">
        <v>2400</v>
      </c>
    </row>
    <row r="203" spans="1:15">
      <c r="A203" s="7">
        <v>249</v>
      </c>
      <c r="B203" s="7">
        <v>3.4</v>
      </c>
      <c r="C203" s="7">
        <v>-29.26</v>
      </c>
      <c r="D203" s="7">
        <v>37.19</v>
      </c>
      <c r="E203" s="20">
        <f t="shared" si="9"/>
        <v>0.59249999999999936</v>
      </c>
      <c r="F203" s="20">
        <f t="shared" si="10"/>
        <v>-1.2500000000000067E-2</v>
      </c>
      <c r="G203" s="20">
        <f t="shared" si="11"/>
        <v>0.60499999999999943</v>
      </c>
      <c r="H203" s="7">
        <v>-2</v>
      </c>
      <c r="I203" s="7">
        <v>0</v>
      </c>
      <c r="J203" s="7">
        <v>6</v>
      </c>
      <c r="K203" s="7">
        <v>3.4</v>
      </c>
      <c r="L203" s="7">
        <v>7.94</v>
      </c>
      <c r="M203" s="7">
        <v>66.45</v>
      </c>
      <c r="N203" s="7">
        <v>58.51</v>
      </c>
      <c r="O203" s="7">
        <v>10400</v>
      </c>
    </row>
    <row r="204" spans="1:15">
      <c r="A204" s="7">
        <v>253</v>
      </c>
      <c r="B204" s="7">
        <v>3.4491999999999998</v>
      </c>
      <c r="C204" s="7">
        <v>-29.14</v>
      </c>
      <c r="D204" s="7">
        <v>38.64</v>
      </c>
      <c r="E204" s="20">
        <f t="shared" si="9"/>
        <v>0.28714285714285687</v>
      </c>
      <c r="F204" s="20">
        <f t="shared" si="10"/>
        <v>3.457142857142857E-3</v>
      </c>
      <c r="G204" s="20">
        <f t="shared" si="11"/>
        <v>0.28368571428571399</v>
      </c>
      <c r="H204" s="7">
        <v>2</v>
      </c>
      <c r="I204" s="7">
        <v>4</v>
      </c>
      <c r="J204" s="7">
        <v>0</v>
      </c>
      <c r="K204" s="7">
        <v>3.4</v>
      </c>
      <c r="L204" s="7">
        <v>9.5</v>
      </c>
      <c r="M204" s="7">
        <v>67.78</v>
      </c>
      <c r="N204" s="7">
        <v>58.28</v>
      </c>
      <c r="O204" s="7">
        <v>1000</v>
      </c>
    </row>
    <row r="205" spans="1:15">
      <c r="A205" s="7">
        <v>254</v>
      </c>
      <c r="B205" s="7">
        <v>3.5</v>
      </c>
      <c r="C205" s="7">
        <v>-29.42</v>
      </c>
      <c r="D205" s="7">
        <v>40.53</v>
      </c>
      <c r="E205" s="20">
        <f t="shared" si="9"/>
        <v>0.36714285714285716</v>
      </c>
      <c r="F205" s="20">
        <f t="shared" si="10"/>
        <v>1.071428571428574E-2</v>
      </c>
      <c r="G205" s="20">
        <f t="shared" si="11"/>
        <v>0.35642857142857143</v>
      </c>
      <c r="H205" s="7">
        <v>2</v>
      </c>
      <c r="I205" s="7">
        <v>5</v>
      </c>
      <c r="J205" s="7">
        <v>1</v>
      </c>
      <c r="K205" s="7">
        <v>3.4350000000000001</v>
      </c>
      <c r="L205" s="7">
        <v>11.11</v>
      </c>
      <c r="M205" s="7">
        <v>69.95</v>
      </c>
      <c r="N205" s="7">
        <v>58.84</v>
      </c>
      <c r="O205" s="7">
        <v>3584</v>
      </c>
    </row>
    <row r="206" spans="1:15">
      <c r="A206" s="7">
        <v>255</v>
      </c>
      <c r="B206" s="7">
        <v>3.4750000000000001</v>
      </c>
      <c r="C206" s="7">
        <v>-29.51</v>
      </c>
      <c r="D206" s="7">
        <v>39.82</v>
      </c>
      <c r="E206" s="20">
        <f t="shared" si="9"/>
        <v>0.52428571428571347</v>
      </c>
      <c r="F206" s="20">
        <f t="shared" si="10"/>
        <v>3.5714285714285587E-3</v>
      </c>
      <c r="G206" s="20">
        <f t="shared" si="11"/>
        <v>0.52071428571428491</v>
      </c>
      <c r="H206" s="7">
        <v>-1</v>
      </c>
      <c r="I206" s="7">
        <v>-2</v>
      </c>
      <c r="J206" s="7">
        <v>0</v>
      </c>
      <c r="K206" s="7">
        <v>3.4998</v>
      </c>
      <c r="L206" s="7">
        <v>10.32</v>
      </c>
      <c r="M206" s="7">
        <v>69.33</v>
      </c>
      <c r="N206" s="7">
        <v>59.01</v>
      </c>
      <c r="O206" s="7">
        <v>1100</v>
      </c>
    </row>
    <row r="207" spans="1:15">
      <c r="A207" s="7">
        <v>256</v>
      </c>
      <c r="B207" s="7">
        <v>3.5</v>
      </c>
      <c r="C207" s="7">
        <v>-28.71</v>
      </c>
      <c r="D207" s="7">
        <v>39.82</v>
      </c>
      <c r="E207" s="20">
        <f t="shared" si="9"/>
        <v>-0.15571428571428519</v>
      </c>
      <c r="F207" s="20">
        <f t="shared" si="10"/>
        <v>1.4285714285714299E-2</v>
      </c>
      <c r="G207" s="20">
        <f t="shared" si="11"/>
        <v>-0.16999999999999948</v>
      </c>
      <c r="H207" s="7">
        <v>1</v>
      </c>
      <c r="I207" s="7">
        <v>0</v>
      </c>
      <c r="J207" s="7">
        <v>-3</v>
      </c>
      <c r="K207" s="7">
        <v>3.5</v>
      </c>
      <c r="L207" s="7">
        <v>11.11</v>
      </c>
      <c r="M207" s="7">
        <v>68.540000000000006</v>
      </c>
      <c r="N207" s="7">
        <v>57.42</v>
      </c>
      <c r="O207" s="7">
        <v>100</v>
      </c>
    </row>
    <row r="208" spans="1:15">
      <c r="A208" s="7">
        <v>257</v>
      </c>
      <c r="B208" s="7">
        <v>3.5</v>
      </c>
      <c r="C208" s="7">
        <v>-28.71</v>
      </c>
      <c r="D208" s="7">
        <v>39.82</v>
      </c>
      <c r="E208" s="20">
        <f t="shared" si="9"/>
        <v>-0.21499999999999986</v>
      </c>
      <c r="F208" s="20">
        <f t="shared" si="10"/>
        <v>1.2700000000000045E-2</v>
      </c>
      <c r="G208" s="20">
        <f t="shared" si="11"/>
        <v>-0.2276999999999999</v>
      </c>
      <c r="H208" s="7">
        <v>0</v>
      </c>
      <c r="I208" s="7">
        <v>0</v>
      </c>
      <c r="J208" s="7">
        <v>0</v>
      </c>
      <c r="K208" s="7">
        <v>3.5</v>
      </c>
      <c r="L208" s="7">
        <v>11.11</v>
      </c>
      <c r="M208" s="7">
        <v>68.540000000000006</v>
      </c>
      <c r="N208" s="7">
        <v>57.42</v>
      </c>
      <c r="O208" s="7">
        <v>11200</v>
      </c>
    </row>
    <row r="209" spans="1:15">
      <c r="A209" s="7">
        <v>258</v>
      </c>
      <c r="B209" s="7">
        <v>3.5</v>
      </c>
      <c r="C209" s="7">
        <v>-27.33</v>
      </c>
      <c r="D209" s="7">
        <v>38.44</v>
      </c>
      <c r="E209" s="20">
        <f t="shared" si="9"/>
        <v>-1.0450000000000017</v>
      </c>
      <c r="F209" s="20">
        <f t="shared" si="10"/>
        <v>0</v>
      </c>
      <c r="G209" s="20">
        <f t="shared" si="11"/>
        <v>-1.0450000000000017</v>
      </c>
      <c r="H209" s="7">
        <v>0</v>
      </c>
      <c r="I209" s="7">
        <v>-3</v>
      </c>
      <c r="J209" s="7">
        <v>-5</v>
      </c>
      <c r="K209" s="7">
        <v>3.5489999999999999</v>
      </c>
      <c r="L209" s="7">
        <v>11.11</v>
      </c>
      <c r="M209" s="7">
        <v>65.77</v>
      </c>
      <c r="N209" s="7">
        <v>54.66</v>
      </c>
      <c r="O209" s="7">
        <v>8320</v>
      </c>
    </row>
    <row r="210" spans="1:15">
      <c r="A210" s="7">
        <v>259</v>
      </c>
      <c r="B210" s="7">
        <v>3.45</v>
      </c>
      <c r="C210" s="7">
        <v>-28.56</v>
      </c>
      <c r="D210" s="7">
        <v>38.08</v>
      </c>
      <c r="E210" s="20">
        <f t="shared" si="9"/>
        <v>-0.47250000000000014</v>
      </c>
      <c r="F210" s="20">
        <f t="shared" si="10"/>
        <v>-6.2499999999999778E-3</v>
      </c>
      <c r="G210" s="20">
        <f t="shared" si="11"/>
        <v>-0.46625000000000016</v>
      </c>
      <c r="H210" s="7">
        <v>-2</v>
      </c>
      <c r="I210" s="7">
        <v>-1</v>
      </c>
      <c r="J210" s="7">
        <v>4</v>
      </c>
      <c r="K210" s="7">
        <v>3.4624999999999999</v>
      </c>
      <c r="L210" s="7">
        <v>9.52</v>
      </c>
      <c r="M210" s="7">
        <v>66.64</v>
      </c>
      <c r="N210" s="7">
        <v>57.12</v>
      </c>
      <c r="O210" s="7">
        <v>600</v>
      </c>
    </row>
    <row r="211" spans="1:15">
      <c r="A211" s="7">
        <v>261</v>
      </c>
      <c r="B211" s="7">
        <v>3.5</v>
      </c>
      <c r="C211" s="7">
        <v>-27</v>
      </c>
      <c r="D211" s="7">
        <v>38.11</v>
      </c>
      <c r="E211" s="20">
        <f t="shared" si="9"/>
        <v>-0.68400000000000039</v>
      </c>
      <c r="F211" s="20">
        <f t="shared" si="10"/>
        <v>0</v>
      </c>
      <c r="G211" s="20">
        <f t="shared" si="11"/>
        <v>-0.68400000000000039</v>
      </c>
      <c r="H211" s="7">
        <v>2</v>
      </c>
      <c r="I211" s="7">
        <v>0</v>
      </c>
      <c r="J211" s="7">
        <v>-5</v>
      </c>
      <c r="K211" s="7">
        <v>3.4990000000000001</v>
      </c>
      <c r="L211" s="7">
        <v>11.11</v>
      </c>
      <c r="M211" s="7">
        <v>65.11</v>
      </c>
      <c r="N211" s="7">
        <v>54</v>
      </c>
      <c r="O211" s="7">
        <v>1100</v>
      </c>
    </row>
    <row r="212" spans="1:15">
      <c r="A212" s="7">
        <v>264</v>
      </c>
      <c r="B212" s="7">
        <v>3.5</v>
      </c>
      <c r="C212" s="7">
        <v>-27.72</v>
      </c>
      <c r="D212" s="7">
        <v>38.83</v>
      </c>
      <c r="E212" s="20">
        <f t="shared" si="9"/>
        <v>-0.28285714285714342</v>
      </c>
      <c r="F212" s="20">
        <f t="shared" si="10"/>
        <v>0</v>
      </c>
      <c r="G212" s="20">
        <f t="shared" si="11"/>
        <v>-0.28285714285714342</v>
      </c>
      <c r="H212" s="7">
        <v>0</v>
      </c>
      <c r="I212" s="7">
        <v>2</v>
      </c>
      <c r="J212" s="7">
        <v>3</v>
      </c>
      <c r="K212" s="7">
        <v>3.4750000000000001</v>
      </c>
      <c r="L212" s="7">
        <v>11.11</v>
      </c>
      <c r="M212" s="7">
        <v>66.55</v>
      </c>
      <c r="N212" s="7">
        <v>55.44</v>
      </c>
      <c r="O212" s="7">
        <v>12100</v>
      </c>
    </row>
    <row r="213" spans="1:15">
      <c r="A213" s="7">
        <v>266</v>
      </c>
      <c r="B213" s="7">
        <v>3.5</v>
      </c>
      <c r="C213" s="7">
        <v>-28.44</v>
      </c>
      <c r="D213" s="7">
        <v>39.549999999999997</v>
      </c>
      <c r="E213" s="20">
        <f t="shared" si="9"/>
        <v>0.27750000000000075</v>
      </c>
      <c r="F213" s="20">
        <f t="shared" si="10"/>
        <v>0</v>
      </c>
      <c r="G213" s="20">
        <f t="shared" si="11"/>
        <v>0.27750000000000075</v>
      </c>
      <c r="H213" s="7">
        <v>0</v>
      </c>
      <c r="I213" s="7">
        <v>2</v>
      </c>
      <c r="J213" s="7">
        <v>3</v>
      </c>
      <c r="K213" s="7">
        <v>3.4750000000000001</v>
      </c>
      <c r="L213" s="7">
        <v>11.11</v>
      </c>
      <c r="M213" s="7">
        <v>67.989999999999995</v>
      </c>
      <c r="N213" s="7">
        <v>56.88</v>
      </c>
      <c r="O213" s="7">
        <v>5050</v>
      </c>
    </row>
    <row r="214" spans="1:15">
      <c r="A214" s="7">
        <v>268</v>
      </c>
      <c r="B214" s="7">
        <v>3.45</v>
      </c>
      <c r="C214" s="7">
        <v>-30.03</v>
      </c>
      <c r="D214" s="7">
        <v>39.549999999999997</v>
      </c>
      <c r="E214" s="20">
        <f t="shared" si="9"/>
        <v>0.32555555555555554</v>
      </c>
      <c r="F214" s="20">
        <f t="shared" si="10"/>
        <v>0</v>
      </c>
      <c r="G214" s="20">
        <f t="shared" si="11"/>
        <v>0.32555555555555554</v>
      </c>
      <c r="H214" s="7">
        <v>-2</v>
      </c>
      <c r="I214" s="7">
        <v>0</v>
      </c>
      <c r="J214" s="7">
        <v>6</v>
      </c>
      <c r="K214" s="7">
        <v>3.45</v>
      </c>
      <c r="L214" s="7">
        <v>9.52</v>
      </c>
      <c r="M214" s="7">
        <v>69.569999999999993</v>
      </c>
      <c r="N214" s="7">
        <v>60.05</v>
      </c>
      <c r="O214" s="7">
        <v>300</v>
      </c>
    </row>
    <row r="215" spans="1:15">
      <c r="A215" s="7">
        <v>269</v>
      </c>
      <c r="B215" s="7">
        <v>3.4750000000000001</v>
      </c>
      <c r="C215" s="7">
        <v>-29.96</v>
      </c>
      <c r="D215" s="7">
        <v>40.270000000000003</v>
      </c>
      <c r="E215" s="20">
        <f t="shared" si="9"/>
        <v>0.73874999999999957</v>
      </c>
      <c r="F215" s="20">
        <f t="shared" si="10"/>
        <v>-3.1249999999999889E-3</v>
      </c>
      <c r="G215" s="20">
        <f t="shared" si="11"/>
        <v>0.74187499999999962</v>
      </c>
      <c r="H215" s="7">
        <v>1</v>
      </c>
      <c r="I215" s="7">
        <v>2</v>
      </c>
      <c r="J215" s="7">
        <v>0</v>
      </c>
      <c r="K215" s="7">
        <v>3.45</v>
      </c>
      <c r="L215" s="7">
        <v>10.32</v>
      </c>
      <c r="M215" s="7">
        <v>70.23</v>
      </c>
      <c r="N215" s="7">
        <v>59.91</v>
      </c>
      <c r="O215" s="7">
        <v>1300</v>
      </c>
    </row>
    <row r="216" spans="1:15">
      <c r="A216" s="7">
        <v>270</v>
      </c>
      <c r="B216" s="7">
        <v>3.5</v>
      </c>
      <c r="C216" s="7">
        <v>-29.16</v>
      </c>
      <c r="D216" s="7">
        <v>40.270000000000003</v>
      </c>
      <c r="E216" s="20">
        <f t="shared" si="9"/>
        <v>0.48166666666666674</v>
      </c>
      <c r="F216" s="20">
        <f t="shared" si="10"/>
        <v>0</v>
      </c>
      <c r="G216" s="20">
        <f t="shared" si="11"/>
        <v>0.48166666666666674</v>
      </c>
      <c r="H216" s="7">
        <v>1</v>
      </c>
      <c r="I216" s="7">
        <v>0</v>
      </c>
      <c r="J216" s="7">
        <v>-3</v>
      </c>
      <c r="K216" s="7">
        <v>3.5</v>
      </c>
      <c r="L216" s="7">
        <v>11.11</v>
      </c>
      <c r="M216" s="7">
        <v>69.44</v>
      </c>
      <c r="N216" s="7">
        <v>58.33</v>
      </c>
      <c r="O216" s="7">
        <v>5500</v>
      </c>
    </row>
    <row r="217" spans="1:15">
      <c r="A217" s="7">
        <v>271</v>
      </c>
      <c r="B217" s="7">
        <v>3.5</v>
      </c>
      <c r="C217" s="7">
        <v>-29.16</v>
      </c>
      <c r="D217" s="7">
        <v>40.270000000000003</v>
      </c>
      <c r="E217" s="20">
        <f t="shared" si="9"/>
        <v>0.28999999999999915</v>
      </c>
      <c r="F217" s="20">
        <f t="shared" si="10"/>
        <v>0</v>
      </c>
      <c r="G217" s="20">
        <f t="shared" si="11"/>
        <v>0.28999999999999915</v>
      </c>
      <c r="H217" s="7">
        <v>0</v>
      </c>
      <c r="I217" s="7">
        <v>0</v>
      </c>
      <c r="J217" s="7">
        <v>0</v>
      </c>
      <c r="K217" s="7">
        <v>3.5</v>
      </c>
      <c r="L217" s="7">
        <v>11.11</v>
      </c>
      <c r="M217" s="7">
        <v>69.44</v>
      </c>
      <c r="N217" s="7">
        <v>58.33</v>
      </c>
      <c r="O217" s="7">
        <v>400</v>
      </c>
    </row>
    <row r="218" spans="1:15">
      <c r="A218" s="7">
        <v>272</v>
      </c>
      <c r="B218" s="7">
        <v>3.5</v>
      </c>
      <c r="C218" s="7">
        <v>-29.5</v>
      </c>
      <c r="D218" s="7">
        <v>40.61</v>
      </c>
      <c r="E218" s="20">
        <f t="shared" si="9"/>
        <v>-0.26499999999999879</v>
      </c>
      <c r="F218" s="20">
        <f t="shared" si="10"/>
        <v>1.2499999999999956E-2</v>
      </c>
      <c r="G218" s="20">
        <f t="shared" si="11"/>
        <v>-0.27749999999999875</v>
      </c>
      <c r="H218" s="7">
        <v>0</v>
      </c>
      <c r="I218" s="7">
        <v>1</v>
      </c>
      <c r="J218" s="7">
        <v>1</v>
      </c>
      <c r="K218" s="7">
        <v>3.4883999999999999</v>
      </c>
      <c r="L218" s="7">
        <v>11.11</v>
      </c>
      <c r="M218" s="7">
        <v>70.099999999999994</v>
      </c>
      <c r="N218" s="7">
        <v>58.99</v>
      </c>
      <c r="O218" s="7">
        <v>2800</v>
      </c>
    </row>
    <row r="219" spans="1:15">
      <c r="A219" s="7">
        <v>273</v>
      </c>
      <c r="B219" s="7">
        <v>3.5</v>
      </c>
      <c r="C219" s="7">
        <v>-29.5</v>
      </c>
      <c r="D219" s="7">
        <v>40.61</v>
      </c>
      <c r="E219" s="20">
        <f t="shared" si="9"/>
        <v>-0.22999999999999865</v>
      </c>
      <c r="F219" s="20">
        <f t="shared" si="10"/>
        <v>6.2499999999999778E-3</v>
      </c>
      <c r="G219" s="20">
        <f t="shared" si="11"/>
        <v>-0.23624999999999863</v>
      </c>
      <c r="H219" s="7">
        <v>0</v>
      </c>
      <c r="I219" s="7">
        <v>0</v>
      </c>
      <c r="J219" s="7">
        <v>0</v>
      </c>
      <c r="K219" s="7">
        <v>3.5</v>
      </c>
      <c r="L219" s="7">
        <v>11.11</v>
      </c>
      <c r="M219" s="7">
        <v>70.099999999999994</v>
      </c>
      <c r="N219" s="7">
        <v>58.99</v>
      </c>
      <c r="O219" s="7">
        <v>500</v>
      </c>
    </row>
    <row r="220" spans="1:15">
      <c r="A220" s="7">
        <v>274</v>
      </c>
      <c r="B220" s="7">
        <v>3.5</v>
      </c>
      <c r="C220" s="7">
        <v>-29.5</v>
      </c>
      <c r="D220" s="7">
        <v>40.61</v>
      </c>
      <c r="E220" s="20">
        <f t="shared" si="9"/>
        <v>0.16500000000000092</v>
      </c>
      <c r="F220" s="20">
        <f t="shared" si="10"/>
        <v>0</v>
      </c>
      <c r="G220" s="20">
        <f t="shared" si="11"/>
        <v>0.16500000000000092</v>
      </c>
      <c r="H220" s="7">
        <v>0</v>
      </c>
      <c r="I220" s="7">
        <v>0</v>
      </c>
      <c r="J220" s="7">
        <v>0</v>
      </c>
      <c r="K220" s="7">
        <v>3.5</v>
      </c>
      <c r="L220" s="7">
        <v>11.11</v>
      </c>
      <c r="M220" s="7">
        <v>70.099999999999994</v>
      </c>
      <c r="N220" s="7">
        <v>58.99</v>
      </c>
      <c r="O220" s="7">
        <v>1100</v>
      </c>
    </row>
    <row r="221" spans="1:15">
      <c r="A221" s="7">
        <v>278</v>
      </c>
      <c r="B221" s="7">
        <v>3.5</v>
      </c>
      <c r="C221" s="7">
        <v>-29.5</v>
      </c>
      <c r="D221" s="7">
        <v>40.61</v>
      </c>
      <c r="E221" s="20">
        <f t="shared" si="9"/>
        <v>9.4285714285714819E-2</v>
      </c>
      <c r="F221" s="20">
        <f t="shared" si="10"/>
        <v>0</v>
      </c>
      <c r="G221" s="20">
        <f t="shared" si="11"/>
        <v>9.4285714285714819E-2</v>
      </c>
      <c r="H221" s="7">
        <v>0</v>
      </c>
      <c r="I221" s="7">
        <v>0</v>
      </c>
      <c r="J221" s="7">
        <v>0</v>
      </c>
      <c r="K221" s="7">
        <v>3.5</v>
      </c>
      <c r="L221" s="7">
        <v>11.11</v>
      </c>
      <c r="M221" s="7">
        <v>70.099999999999994</v>
      </c>
      <c r="N221" s="7">
        <v>58.99</v>
      </c>
      <c r="O221" s="7">
        <v>250000</v>
      </c>
    </row>
    <row r="222" spans="1:15">
      <c r="A222" s="7">
        <v>279</v>
      </c>
      <c r="B222" s="7">
        <v>3.55</v>
      </c>
      <c r="C222" s="7">
        <v>-27.91</v>
      </c>
      <c r="D222" s="7">
        <v>40.61</v>
      </c>
      <c r="E222" s="20">
        <f t="shared" si="9"/>
        <v>-0.45285714285714312</v>
      </c>
      <c r="F222" s="20">
        <f t="shared" si="10"/>
        <v>7.1428571428571175E-3</v>
      </c>
      <c r="G222" s="20">
        <f t="shared" si="11"/>
        <v>-0.46000000000000024</v>
      </c>
      <c r="H222" s="7">
        <v>2</v>
      </c>
      <c r="I222" s="7">
        <v>0</v>
      </c>
      <c r="J222" s="7">
        <v>-5</v>
      </c>
      <c r="K222" s="7">
        <v>3.55</v>
      </c>
      <c r="L222" s="7">
        <v>12.7</v>
      </c>
      <c r="M222" s="7">
        <v>68.510000000000005</v>
      </c>
      <c r="N222" s="7">
        <v>55.82</v>
      </c>
      <c r="O222" s="7">
        <v>400</v>
      </c>
    </row>
    <row r="223" spans="1:15">
      <c r="A223" s="7">
        <v>280</v>
      </c>
      <c r="B223" s="7">
        <v>3.5249999999999999</v>
      </c>
      <c r="C223" s="7">
        <v>-28.03</v>
      </c>
      <c r="D223" s="7">
        <v>39.93</v>
      </c>
      <c r="E223" s="20">
        <f t="shared" si="9"/>
        <v>-0.42000000000000071</v>
      </c>
      <c r="F223" s="20">
        <f t="shared" si="10"/>
        <v>3.5714285714285587E-3</v>
      </c>
      <c r="G223" s="20">
        <f t="shared" si="11"/>
        <v>-0.42357142857142926</v>
      </c>
      <c r="H223" s="7">
        <v>-1</v>
      </c>
      <c r="I223" s="7">
        <v>-2</v>
      </c>
      <c r="J223" s="7">
        <v>0</v>
      </c>
      <c r="K223" s="7">
        <v>3.5489999999999999</v>
      </c>
      <c r="L223" s="7">
        <v>11.9</v>
      </c>
      <c r="M223" s="7">
        <v>67.959999999999994</v>
      </c>
      <c r="N223" s="7">
        <v>56.05</v>
      </c>
      <c r="O223" s="7">
        <v>4100</v>
      </c>
    </row>
    <row r="224" spans="1:15">
      <c r="A224" s="7">
        <v>281</v>
      </c>
      <c r="B224" s="7">
        <v>3.55</v>
      </c>
      <c r="C224" s="7">
        <v>-27.94</v>
      </c>
      <c r="D224" s="7">
        <v>40.64</v>
      </c>
      <c r="E224" s="20">
        <f t="shared" si="9"/>
        <v>-0.44428571428571423</v>
      </c>
      <c r="F224" s="20">
        <f t="shared" si="10"/>
        <v>7.1428571428571175E-3</v>
      </c>
      <c r="G224" s="20">
        <f t="shared" si="11"/>
        <v>-0.45142857142857135</v>
      </c>
      <c r="H224" s="7">
        <v>1</v>
      </c>
      <c r="I224" s="7">
        <v>2</v>
      </c>
      <c r="J224" s="7">
        <v>0</v>
      </c>
      <c r="K224" s="7">
        <v>3.5249999999999999</v>
      </c>
      <c r="L224" s="7">
        <v>12.7</v>
      </c>
      <c r="M224" s="7">
        <v>68.58</v>
      </c>
      <c r="N224" s="7">
        <v>55.88</v>
      </c>
      <c r="O224" s="7">
        <v>30500</v>
      </c>
    </row>
    <row r="225" spans="1:15">
      <c r="A225" s="7">
        <v>282</v>
      </c>
      <c r="B225" s="7">
        <v>3.5</v>
      </c>
      <c r="C225" s="7">
        <v>-28.12</v>
      </c>
      <c r="D225" s="7">
        <v>39.229999999999997</v>
      </c>
      <c r="E225" s="20">
        <f t="shared" si="9"/>
        <v>-0.6875</v>
      </c>
      <c r="F225" s="20">
        <f t="shared" si="10"/>
        <v>0</v>
      </c>
      <c r="G225" s="20">
        <f t="shared" si="11"/>
        <v>-0.6875</v>
      </c>
      <c r="H225" s="7">
        <v>-2</v>
      </c>
      <c r="I225" s="7">
        <v>-3</v>
      </c>
      <c r="J225" s="7">
        <v>1</v>
      </c>
      <c r="K225" s="7">
        <v>3.55</v>
      </c>
      <c r="L225" s="7">
        <v>11.11</v>
      </c>
      <c r="M225" s="7">
        <v>67.349999999999994</v>
      </c>
      <c r="N225" s="7">
        <v>56.24</v>
      </c>
      <c r="O225" s="7">
        <v>4700</v>
      </c>
    </row>
    <row r="226" spans="1:15">
      <c r="A226" s="7">
        <v>285</v>
      </c>
      <c r="B226" s="7">
        <v>3.55</v>
      </c>
      <c r="C226" s="7">
        <v>-26.81</v>
      </c>
      <c r="D226" s="7">
        <v>39.51</v>
      </c>
      <c r="E226" s="20">
        <f t="shared" si="9"/>
        <v>-0.3649999999999996</v>
      </c>
      <c r="F226" s="20">
        <f t="shared" si="10"/>
        <v>0</v>
      </c>
      <c r="G226" s="20">
        <f t="shared" si="11"/>
        <v>-0.3649999999999996</v>
      </c>
      <c r="H226" s="7">
        <v>2</v>
      </c>
      <c r="I226" s="7">
        <v>1</v>
      </c>
      <c r="J226" s="7">
        <v>-5</v>
      </c>
      <c r="K226" s="7">
        <v>3.54</v>
      </c>
      <c r="L226" s="7">
        <v>12.7</v>
      </c>
      <c r="M226" s="7">
        <v>66.33</v>
      </c>
      <c r="N226" s="7">
        <v>53.63</v>
      </c>
      <c r="O226" s="7">
        <v>400</v>
      </c>
    </row>
    <row r="227" spans="1:15">
      <c r="A227" s="7">
        <v>287</v>
      </c>
      <c r="B227" s="7">
        <v>3.6</v>
      </c>
      <c r="C227" s="7">
        <v>-26.64</v>
      </c>
      <c r="D227" s="7">
        <v>40.92</v>
      </c>
      <c r="E227" s="20">
        <f t="shared" si="9"/>
        <v>-0.3971428571428563</v>
      </c>
      <c r="F227" s="20">
        <f t="shared" si="10"/>
        <v>1.071428571428574E-2</v>
      </c>
      <c r="G227" s="20">
        <f t="shared" si="11"/>
        <v>-0.40785714285714203</v>
      </c>
      <c r="H227" s="7">
        <v>2</v>
      </c>
      <c r="I227" s="7">
        <v>4</v>
      </c>
      <c r="J227" s="7">
        <v>-1</v>
      </c>
      <c r="K227" s="7">
        <v>3.55</v>
      </c>
      <c r="L227" s="7">
        <v>14.29</v>
      </c>
      <c r="M227" s="7">
        <v>67.56</v>
      </c>
      <c r="N227" s="7">
        <v>53.27</v>
      </c>
      <c r="O227" s="7">
        <v>17900</v>
      </c>
    </row>
    <row r="228" spans="1:15">
      <c r="A228" s="7">
        <v>288</v>
      </c>
      <c r="B228" s="7">
        <v>3.5249999999999999</v>
      </c>
      <c r="C228" s="7">
        <v>-29.02</v>
      </c>
      <c r="D228" s="7">
        <v>40.92</v>
      </c>
      <c r="E228" s="20">
        <f t="shared" si="9"/>
        <v>0.30714285714285694</v>
      </c>
      <c r="F228" s="20">
        <f t="shared" si="10"/>
        <v>-3.5714285714285587E-3</v>
      </c>
      <c r="G228" s="20">
        <f t="shared" si="11"/>
        <v>0.3107142857142855</v>
      </c>
      <c r="H228" s="7">
        <v>-2</v>
      </c>
      <c r="I228" s="7">
        <v>0</v>
      </c>
      <c r="J228" s="7">
        <v>9</v>
      </c>
      <c r="K228" s="7">
        <v>3.5249999999999999</v>
      </c>
      <c r="L228" s="7">
        <v>11.9</v>
      </c>
      <c r="M228" s="7">
        <v>69.94</v>
      </c>
      <c r="N228" s="7">
        <v>58.03</v>
      </c>
      <c r="O228" s="7">
        <v>100</v>
      </c>
    </row>
    <row r="229" spans="1:15">
      <c r="A229" s="7">
        <v>289</v>
      </c>
      <c r="B229" s="7">
        <v>3.5249999999999999</v>
      </c>
      <c r="C229" s="7">
        <v>-28.84</v>
      </c>
      <c r="D229" s="7">
        <v>40.74</v>
      </c>
      <c r="E229" s="20">
        <f t="shared" si="9"/>
        <v>0.20428571428571424</v>
      </c>
      <c r="F229" s="20">
        <f t="shared" si="10"/>
        <v>3.5714285714285587E-3</v>
      </c>
      <c r="G229" s="20">
        <f t="shared" si="11"/>
        <v>0.20071428571428568</v>
      </c>
      <c r="H229" s="7">
        <v>0</v>
      </c>
      <c r="I229" s="7">
        <v>0</v>
      </c>
      <c r="J229" s="7">
        <v>-1</v>
      </c>
      <c r="K229" s="7">
        <v>3.5314000000000001</v>
      </c>
      <c r="L229" s="7">
        <v>11.9</v>
      </c>
      <c r="M229" s="7">
        <v>69.58</v>
      </c>
      <c r="N229" s="7">
        <v>57.67</v>
      </c>
      <c r="O229" s="7">
        <v>3040</v>
      </c>
    </row>
    <row r="230" spans="1:15">
      <c r="A230" s="7">
        <v>290</v>
      </c>
      <c r="B230" s="7">
        <v>3.55</v>
      </c>
      <c r="C230" s="7">
        <v>-28.58</v>
      </c>
      <c r="D230" s="7">
        <v>41.28</v>
      </c>
      <c r="E230" s="20">
        <f t="shared" si="9"/>
        <v>0.70599999999999885</v>
      </c>
      <c r="F230" s="20">
        <f t="shared" si="10"/>
        <v>0</v>
      </c>
      <c r="G230" s="20">
        <f t="shared" si="11"/>
        <v>0.70599999999999885</v>
      </c>
      <c r="H230" s="7">
        <v>1</v>
      </c>
      <c r="I230" s="7">
        <v>1</v>
      </c>
      <c r="J230" s="7">
        <v>-1</v>
      </c>
      <c r="K230" s="7">
        <v>3.5310000000000001</v>
      </c>
      <c r="L230" s="7">
        <v>12.7</v>
      </c>
      <c r="M230" s="7">
        <v>69.86</v>
      </c>
      <c r="N230" s="7">
        <v>57.16</v>
      </c>
      <c r="O230" s="7">
        <v>1411</v>
      </c>
    </row>
    <row r="231" spans="1:15">
      <c r="A231" s="7">
        <v>291</v>
      </c>
      <c r="B231" s="7">
        <v>3.55</v>
      </c>
      <c r="C231" s="7">
        <v>-28.58</v>
      </c>
      <c r="D231" s="7">
        <v>41.28</v>
      </c>
      <c r="E231" s="20">
        <f t="shared" si="9"/>
        <v>0.97249999999999837</v>
      </c>
      <c r="F231" s="20">
        <f t="shared" si="10"/>
        <v>-1.2500000000000067E-2</v>
      </c>
      <c r="G231" s="20">
        <f t="shared" si="11"/>
        <v>0.98499999999999843</v>
      </c>
      <c r="H231" s="7">
        <v>0</v>
      </c>
      <c r="I231" s="7">
        <v>0</v>
      </c>
      <c r="J231" s="7">
        <v>0</v>
      </c>
      <c r="K231" s="7">
        <v>3.55</v>
      </c>
      <c r="L231" s="7">
        <v>12.7</v>
      </c>
      <c r="M231" s="7">
        <v>69.86</v>
      </c>
      <c r="N231" s="7">
        <v>57.16</v>
      </c>
      <c r="O231" s="7">
        <v>500</v>
      </c>
    </row>
    <row r="232" spans="1:15">
      <c r="A232" s="7">
        <v>292</v>
      </c>
      <c r="B232" s="7">
        <v>3.6</v>
      </c>
      <c r="C232" s="7">
        <v>-26.99</v>
      </c>
      <c r="D232" s="7">
        <v>41.28</v>
      </c>
      <c r="E232" s="20">
        <f t="shared" si="9"/>
        <v>-1.0099999999999998</v>
      </c>
      <c r="F232" s="20">
        <f t="shared" si="10"/>
        <v>1.8750000000000044E-2</v>
      </c>
      <c r="G232" s="20">
        <f t="shared" si="11"/>
        <v>-1.0287499999999998</v>
      </c>
      <c r="H232" s="7">
        <v>2</v>
      </c>
      <c r="I232" s="7">
        <v>0</v>
      </c>
      <c r="J232" s="7">
        <v>-6</v>
      </c>
      <c r="K232" s="7">
        <v>3.6</v>
      </c>
      <c r="L232" s="7">
        <v>14.29</v>
      </c>
      <c r="M232" s="7">
        <v>68.27</v>
      </c>
      <c r="N232" s="7">
        <v>53.99</v>
      </c>
      <c r="O232" s="7">
        <v>6900</v>
      </c>
    </row>
    <row r="233" spans="1:15">
      <c r="A233" s="7">
        <v>293</v>
      </c>
      <c r="B233" s="7">
        <v>3.6</v>
      </c>
      <c r="C233" s="7">
        <v>-27.32</v>
      </c>
      <c r="D233" s="7">
        <v>41.6</v>
      </c>
      <c r="E233" s="20">
        <f t="shared" si="9"/>
        <v>-0.75750000000000028</v>
      </c>
      <c r="F233" s="20">
        <f t="shared" si="10"/>
        <v>1.8750000000000044E-2</v>
      </c>
      <c r="G233" s="20">
        <f t="shared" si="11"/>
        <v>-0.77625000000000033</v>
      </c>
      <c r="H233" s="7">
        <v>0</v>
      </c>
      <c r="I233" s="7">
        <v>1</v>
      </c>
      <c r="J233" s="7">
        <v>1</v>
      </c>
      <c r="K233" s="7">
        <v>3.5882999999999998</v>
      </c>
      <c r="L233" s="7">
        <v>14.29</v>
      </c>
      <c r="M233" s="7">
        <v>68.92</v>
      </c>
      <c r="N233" s="7">
        <v>54.64</v>
      </c>
      <c r="O233" s="7">
        <v>400</v>
      </c>
    </row>
    <row r="234" spans="1:15">
      <c r="A234" s="7">
        <v>294</v>
      </c>
      <c r="B234" s="7">
        <v>3.6499000000000001</v>
      </c>
      <c r="C234" s="7">
        <v>-27.12</v>
      </c>
      <c r="D234" s="7">
        <v>42.99</v>
      </c>
      <c r="E234" s="20">
        <f t="shared" ref="E234:E288" si="12">(N234-N230)/(A234-A230)</f>
        <v>-0.72999999999999865</v>
      </c>
      <c r="F234" s="20">
        <f t="shared" ref="F234:F288" si="13">(B234-B230)/(A234-A230)</f>
        <v>2.497500000000008E-2</v>
      </c>
      <c r="G234" s="20">
        <f t="shared" si="11"/>
        <v>-0.75497499999999873</v>
      </c>
      <c r="H234" s="7">
        <v>2</v>
      </c>
      <c r="I234" s="7">
        <v>3</v>
      </c>
      <c r="J234" s="7">
        <v>-1</v>
      </c>
      <c r="K234" s="7">
        <v>3.6</v>
      </c>
      <c r="L234" s="7">
        <v>15.87</v>
      </c>
      <c r="M234" s="7">
        <v>70.11</v>
      </c>
      <c r="N234" s="7">
        <v>54.24</v>
      </c>
      <c r="O234" s="7">
        <v>4276</v>
      </c>
    </row>
    <row r="235" spans="1:15">
      <c r="A235" s="7">
        <v>297</v>
      </c>
      <c r="B235" s="7">
        <v>3.625</v>
      </c>
      <c r="C235" s="7">
        <v>-27.91</v>
      </c>
      <c r="D235" s="7">
        <v>42.99</v>
      </c>
      <c r="E235" s="20">
        <f t="shared" si="12"/>
        <v>-0.22333333333333272</v>
      </c>
      <c r="F235" s="20">
        <f t="shared" si="13"/>
        <v>1.250000000000003E-2</v>
      </c>
      <c r="G235" s="20">
        <f t="shared" si="11"/>
        <v>-0.23583333333333276</v>
      </c>
      <c r="H235" s="7">
        <v>-1</v>
      </c>
      <c r="I235" s="7">
        <v>0</v>
      </c>
      <c r="J235" s="7">
        <v>3</v>
      </c>
      <c r="K235" s="7">
        <v>3.625</v>
      </c>
      <c r="L235" s="7">
        <v>15.08</v>
      </c>
      <c r="M235" s="7">
        <v>70.900000000000006</v>
      </c>
      <c r="N235" s="7">
        <v>55.82</v>
      </c>
      <c r="O235" s="7">
        <v>800</v>
      </c>
    </row>
    <row r="236" spans="1:15">
      <c r="A236" s="7">
        <v>298</v>
      </c>
      <c r="B236" s="7">
        <v>3.625</v>
      </c>
      <c r="C236" s="7">
        <v>-27.91</v>
      </c>
      <c r="D236" s="7">
        <v>42.99</v>
      </c>
      <c r="E236" s="20">
        <f t="shared" si="12"/>
        <v>0.30499999999999972</v>
      </c>
      <c r="F236" s="20">
        <f t="shared" si="13"/>
        <v>4.1666666666666519E-3</v>
      </c>
      <c r="G236" s="20">
        <f t="shared" si="11"/>
        <v>0.30083333333333306</v>
      </c>
      <c r="H236" s="7">
        <v>0</v>
      </c>
      <c r="I236" s="7">
        <v>0</v>
      </c>
      <c r="J236" s="7">
        <v>0</v>
      </c>
      <c r="K236" s="7">
        <v>3.625</v>
      </c>
      <c r="L236" s="7">
        <v>15.08</v>
      </c>
      <c r="M236" s="7">
        <v>70.900000000000006</v>
      </c>
      <c r="N236" s="7">
        <v>55.82</v>
      </c>
      <c r="O236" s="7">
        <v>100</v>
      </c>
    </row>
    <row r="237" spans="1:15">
      <c r="A237" s="7">
        <v>299</v>
      </c>
      <c r="B237" s="7">
        <v>3.6</v>
      </c>
      <c r="C237" s="7">
        <v>-28.71</v>
      </c>
      <c r="D237" s="7">
        <v>42.99</v>
      </c>
      <c r="E237" s="20">
        <f t="shared" si="12"/>
        <v>0.461666666666666</v>
      </c>
      <c r="F237" s="20">
        <f t="shared" si="13"/>
        <v>0</v>
      </c>
      <c r="G237" s="20">
        <f t="shared" si="11"/>
        <v>0.461666666666666</v>
      </c>
      <c r="H237" s="7">
        <v>-1</v>
      </c>
      <c r="I237" s="7">
        <v>0</v>
      </c>
      <c r="J237" s="7">
        <v>3</v>
      </c>
      <c r="K237" s="7">
        <v>3.6</v>
      </c>
      <c r="L237" s="7">
        <v>14.29</v>
      </c>
      <c r="M237" s="7">
        <v>71.7</v>
      </c>
      <c r="N237" s="7">
        <v>57.41</v>
      </c>
      <c r="O237" s="7">
        <v>3000</v>
      </c>
    </row>
    <row r="238" spans="1:15">
      <c r="A238" s="7">
        <v>300</v>
      </c>
      <c r="B238" s="7">
        <v>3.625</v>
      </c>
      <c r="C238" s="7">
        <v>-28.61</v>
      </c>
      <c r="D238" s="7">
        <v>43.69</v>
      </c>
      <c r="E238" s="20">
        <f t="shared" si="12"/>
        <v>0.49499999999999983</v>
      </c>
      <c r="F238" s="20">
        <f t="shared" si="13"/>
        <v>-4.1500000000000243E-3</v>
      </c>
      <c r="G238" s="20">
        <f t="shared" si="11"/>
        <v>0.49914999999999987</v>
      </c>
      <c r="H238" s="7">
        <v>1</v>
      </c>
      <c r="I238" s="7">
        <v>2</v>
      </c>
      <c r="J238" s="7">
        <v>0</v>
      </c>
      <c r="K238" s="7">
        <v>3.6</v>
      </c>
      <c r="L238" s="7">
        <v>15.08</v>
      </c>
      <c r="M238" s="7">
        <v>72.290000000000006</v>
      </c>
      <c r="N238" s="7">
        <v>57.21</v>
      </c>
      <c r="O238" s="7">
        <v>400</v>
      </c>
    </row>
    <row r="239" spans="1:15">
      <c r="A239" s="7">
        <v>301</v>
      </c>
      <c r="B239" s="7">
        <v>3.6</v>
      </c>
      <c r="C239" s="7">
        <v>-29.4</v>
      </c>
      <c r="D239" s="7">
        <v>43.69</v>
      </c>
      <c r="E239" s="20">
        <f t="shared" si="12"/>
        <v>0.74499999999999922</v>
      </c>
      <c r="F239" s="20">
        <f t="shared" si="13"/>
        <v>-6.2499999999999778E-3</v>
      </c>
      <c r="G239" s="20">
        <f t="shared" si="11"/>
        <v>0.7512499999999992</v>
      </c>
      <c r="H239" s="7">
        <v>-1</v>
      </c>
      <c r="I239" s="7">
        <v>0</v>
      </c>
      <c r="J239" s="7">
        <v>3</v>
      </c>
      <c r="K239" s="7">
        <v>3.6</v>
      </c>
      <c r="L239" s="7">
        <v>14.29</v>
      </c>
      <c r="M239" s="7">
        <v>73.08</v>
      </c>
      <c r="N239" s="7">
        <v>58.8</v>
      </c>
      <c r="O239" s="7">
        <v>300</v>
      </c>
    </row>
    <row r="240" spans="1:15">
      <c r="A240" s="7">
        <v>302</v>
      </c>
      <c r="B240" s="7">
        <v>3.55</v>
      </c>
      <c r="C240" s="7">
        <v>-28.38</v>
      </c>
      <c r="D240" s="7">
        <v>41.08</v>
      </c>
      <c r="E240" s="20">
        <f t="shared" si="12"/>
        <v>0.23499999999999943</v>
      </c>
      <c r="F240" s="20">
        <f t="shared" si="13"/>
        <v>-1.8750000000000044E-2</v>
      </c>
      <c r="G240" s="20">
        <f t="shared" si="11"/>
        <v>0.25374999999999948</v>
      </c>
      <c r="H240" s="7">
        <v>-2</v>
      </c>
      <c r="I240" s="7">
        <v>-6</v>
      </c>
      <c r="J240" s="7">
        <v>-3</v>
      </c>
      <c r="K240" s="7">
        <v>3.645</v>
      </c>
      <c r="L240" s="7">
        <v>12.7</v>
      </c>
      <c r="M240" s="7">
        <v>69.459999999999994</v>
      </c>
      <c r="N240" s="7">
        <v>56.76</v>
      </c>
      <c r="O240" s="7">
        <v>6944</v>
      </c>
    </row>
    <row r="241" spans="1:15">
      <c r="A241" s="7">
        <v>308</v>
      </c>
      <c r="B241" s="7">
        <v>3.55</v>
      </c>
      <c r="C241" s="7">
        <v>-26.99</v>
      </c>
      <c r="D241" s="7">
        <v>39.69</v>
      </c>
      <c r="E241" s="20">
        <f t="shared" si="12"/>
        <v>-0.38111111111111107</v>
      </c>
      <c r="F241" s="20">
        <f t="shared" si="13"/>
        <v>-5.5555555555555853E-3</v>
      </c>
      <c r="G241" s="20">
        <f t="shared" si="11"/>
        <v>-0.37555555555555548</v>
      </c>
      <c r="H241" s="7">
        <v>0</v>
      </c>
      <c r="I241" s="7">
        <v>-3</v>
      </c>
      <c r="J241" s="7">
        <v>-5</v>
      </c>
      <c r="K241" s="7">
        <v>3.6</v>
      </c>
      <c r="L241" s="7">
        <v>12.7</v>
      </c>
      <c r="M241" s="7">
        <v>66.680000000000007</v>
      </c>
      <c r="N241" s="7">
        <v>53.98</v>
      </c>
      <c r="O241" s="7">
        <v>1500</v>
      </c>
    </row>
    <row r="242" spans="1:15">
      <c r="A242" s="7">
        <v>309</v>
      </c>
      <c r="B242" s="7">
        <v>3.6</v>
      </c>
      <c r="C242" s="7">
        <v>-25.4</v>
      </c>
      <c r="D242" s="7">
        <v>39.69</v>
      </c>
      <c r="E242" s="20">
        <f t="shared" si="12"/>
        <v>-0.71111111111111092</v>
      </c>
      <c r="F242" s="20">
        <f t="shared" si="13"/>
        <v>-2.7777777777777679E-3</v>
      </c>
      <c r="G242" s="20">
        <f t="shared" si="11"/>
        <v>-0.70833333333333315</v>
      </c>
      <c r="H242" s="7">
        <v>2</v>
      </c>
      <c r="I242" s="7">
        <v>0</v>
      </c>
      <c r="J242" s="7">
        <v>-6</v>
      </c>
      <c r="K242" s="7">
        <v>3.6</v>
      </c>
      <c r="L242" s="7">
        <v>14.29</v>
      </c>
      <c r="M242" s="7">
        <v>65.09</v>
      </c>
      <c r="N242" s="7">
        <v>50.81</v>
      </c>
      <c r="O242" s="7">
        <v>600</v>
      </c>
    </row>
    <row r="243" spans="1:15">
      <c r="A243" s="7">
        <v>310</v>
      </c>
      <c r="B243" s="7">
        <v>3.65</v>
      </c>
      <c r="C243" s="7">
        <v>-23.95</v>
      </c>
      <c r="D243" s="7">
        <v>39.83</v>
      </c>
      <c r="E243" s="20">
        <f t="shared" si="12"/>
        <v>-1.21</v>
      </c>
      <c r="F243" s="20">
        <f t="shared" si="13"/>
        <v>5.5555555555555358E-3</v>
      </c>
      <c r="G243" s="20">
        <f t="shared" si="11"/>
        <v>-1.2155555555555555</v>
      </c>
      <c r="H243" s="7">
        <v>2</v>
      </c>
      <c r="I243" s="7">
        <v>0</v>
      </c>
      <c r="J243" s="7">
        <v>-6</v>
      </c>
      <c r="K243" s="7">
        <v>3.645</v>
      </c>
      <c r="L243" s="7">
        <v>15.87</v>
      </c>
      <c r="M243" s="7">
        <v>63.78</v>
      </c>
      <c r="N243" s="7">
        <v>47.91</v>
      </c>
      <c r="O243" s="7">
        <v>4800</v>
      </c>
    </row>
    <row r="244" spans="1:15">
      <c r="A244" s="7">
        <v>311</v>
      </c>
      <c r="B244" s="7">
        <v>3.6236000000000002</v>
      </c>
      <c r="C244" s="7">
        <v>-24.79</v>
      </c>
      <c r="D244" s="7">
        <v>39.83</v>
      </c>
      <c r="E244" s="20">
        <f t="shared" si="12"/>
        <v>-0.7977777777777777</v>
      </c>
      <c r="F244" s="20">
        <f t="shared" si="13"/>
        <v>8.177777777777815E-3</v>
      </c>
      <c r="G244" s="20">
        <f t="shared" si="11"/>
        <v>-0.80595555555555554</v>
      </c>
      <c r="H244" s="7">
        <v>-1</v>
      </c>
      <c r="I244" s="7">
        <v>0</v>
      </c>
      <c r="J244" s="7">
        <v>3</v>
      </c>
      <c r="K244" s="7">
        <v>3.6236000000000002</v>
      </c>
      <c r="L244" s="7">
        <v>15.03</v>
      </c>
      <c r="M244" s="7">
        <v>64.62</v>
      </c>
      <c r="N244" s="7">
        <v>49.58</v>
      </c>
      <c r="O244" s="7">
        <v>156</v>
      </c>
    </row>
    <row r="245" spans="1:15">
      <c r="A245" s="7">
        <v>312</v>
      </c>
      <c r="B245" s="7">
        <v>3.6385999999999998</v>
      </c>
      <c r="C245" s="7">
        <v>-24.69</v>
      </c>
      <c r="D245" s="7">
        <v>40.200000000000003</v>
      </c>
      <c r="E245" s="20">
        <f t="shared" si="12"/>
        <v>-1.1499999999999986</v>
      </c>
      <c r="F245" s="20">
        <f t="shared" si="13"/>
        <v>2.2150000000000003E-2</v>
      </c>
      <c r="G245" s="20">
        <f t="shared" si="11"/>
        <v>-1.1721499999999985</v>
      </c>
      <c r="H245" s="7">
        <v>0</v>
      </c>
      <c r="I245" s="7">
        <v>1</v>
      </c>
      <c r="J245" s="7">
        <v>0</v>
      </c>
      <c r="K245" s="7">
        <v>3.625</v>
      </c>
      <c r="L245" s="7">
        <v>15.51</v>
      </c>
      <c r="M245" s="7">
        <v>64.89</v>
      </c>
      <c r="N245" s="7">
        <v>49.38</v>
      </c>
      <c r="O245" s="7">
        <v>3200</v>
      </c>
    </row>
    <row r="246" spans="1:15">
      <c r="A246" s="7">
        <v>313</v>
      </c>
      <c r="B246" s="7">
        <v>3.6492</v>
      </c>
      <c r="C246" s="7">
        <v>-25.02</v>
      </c>
      <c r="D246" s="7">
        <v>40.869999999999997</v>
      </c>
      <c r="E246" s="20">
        <f t="shared" si="12"/>
        <v>-0.19250000000000078</v>
      </c>
      <c r="F246" s="20">
        <f t="shared" si="13"/>
        <v>1.2299999999999978E-2</v>
      </c>
      <c r="G246" s="20">
        <f t="shared" si="11"/>
        <v>-0.20480000000000076</v>
      </c>
      <c r="H246" s="7">
        <v>0</v>
      </c>
      <c r="I246" s="7">
        <v>2</v>
      </c>
      <c r="J246" s="7">
        <v>1</v>
      </c>
      <c r="K246" s="7">
        <v>3.625</v>
      </c>
      <c r="L246" s="7">
        <v>15.85</v>
      </c>
      <c r="M246" s="7">
        <v>65.89</v>
      </c>
      <c r="N246" s="7">
        <v>50.04</v>
      </c>
      <c r="O246" s="7">
        <v>718</v>
      </c>
    </row>
    <row r="247" spans="1:15">
      <c r="A247" s="7">
        <v>317</v>
      </c>
      <c r="B247" s="7">
        <v>3.6305000000000001</v>
      </c>
      <c r="C247" s="7">
        <v>-25.62</v>
      </c>
      <c r="D247" s="7">
        <v>40.869999999999997</v>
      </c>
      <c r="E247" s="20">
        <f t="shared" si="12"/>
        <v>0.47428571428571431</v>
      </c>
      <c r="F247" s="20">
        <f t="shared" si="13"/>
        <v>-2.7857142857142642E-3</v>
      </c>
      <c r="G247" s="20">
        <f t="shared" si="11"/>
        <v>0.47707142857142859</v>
      </c>
      <c r="H247" s="7">
        <v>-1</v>
      </c>
      <c r="I247" s="7">
        <v>0</v>
      </c>
      <c r="J247" s="7">
        <v>2</v>
      </c>
      <c r="K247" s="7">
        <v>3.6305000000000001</v>
      </c>
      <c r="L247" s="7">
        <v>15.25</v>
      </c>
      <c r="M247" s="7">
        <v>66.489999999999995</v>
      </c>
      <c r="N247" s="7">
        <v>51.23</v>
      </c>
      <c r="O247" s="7">
        <v>100</v>
      </c>
    </row>
    <row r="248" spans="1:15">
      <c r="A248" s="7">
        <v>318</v>
      </c>
      <c r="B248" s="7">
        <v>3.65</v>
      </c>
      <c r="C248" s="7">
        <v>-26.36</v>
      </c>
      <c r="D248" s="7">
        <v>42.23</v>
      </c>
      <c r="E248" s="20">
        <f t="shared" si="12"/>
        <v>0.44857142857142868</v>
      </c>
      <c r="F248" s="20">
        <f t="shared" si="13"/>
        <v>3.7714285714285367E-3</v>
      </c>
      <c r="G248" s="20">
        <f t="shared" si="11"/>
        <v>0.44480000000000014</v>
      </c>
      <c r="H248" s="7">
        <v>1</v>
      </c>
      <c r="I248" s="7">
        <v>3</v>
      </c>
      <c r="J248" s="7">
        <v>3</v>
      </c>
      <c r="K248" s="7">
        <v>3.601</v>
      </c>
      <c r="L248" s="7">
        <v>15.87</v>
      </c>
      <c r="M248" s="7">
        <v>68.59</v>
      </c>
      <c r="N248" s="7">
        <v>52.72</v>
      </c>
      <c r="O248" s="7">
        <v>2900</v>
      </c>
    </row>
    <row r="249" spans="1:15">
      <c r="A249" s="7">
        <v>319</v>
      </c>
      <c r="B249" s="7">
        <v>3.6</v>
      </c>
      <c r="C249" s="7">
        <v>-26.5</v>
      </c>
      <c r="D249" s="7">
        <v>40.78</v>
      </c>
      <c r="E249" s="20">
        <f t="shared" si="12"/>
        <v>0.51571428571428568</v>
      </c>
      <c r="F249" s="20">
        <f t="shared" si="13"/>
        <v>-5.5142857142856782E-3</v>
      </c>
      <c r="G249" s="20">
        <f t="shared" si="11"/>
        <v>0.52122857142857137</v>
      </c>
      <c r="H249" s="7">
        <v>-2</v>
      </c>
      <c r="I249" s="7">
        <v>-3</v>
      </c>
      <c r="J249" s="7">
        <v>1</v>
      </c>
      <c r="K249" s="7">
        <v>3.6528999999999998</v>
      </c>
      <c r="L249" s="7">
        <v>14.29</v>
      </c>
      <c r="M249" s="7">
        <v>67.28</v>
      </c>
      <c r="N249" s="7">
        <v>52.99</v>
      </c>
      <c r="O249" s="7">
        <v>2200</v>
      </c>
    </row>
    <row r="250" spans="1:15">
      <c r="A250" s="7">
        <v>320</v>
      </c>
      <c r="B250" s="7">
        <v>3.6</v>
      </c>
      <c r="C250" s="7">
        <v>-26.5</v>
      </c>
      <c r="D250" s="7">
        <v>40.78</v>
      </c>
      <c r="E250" s="20">
        <f t="shared" si="12"/>
        <v>0.42142857142857182</v>
      </c>
      <c r="F250" s="20">
        <f t="shared" si="13"/>
        <v>-7.0285714285714162E-3</v>
      </c>
      <c r="G250" s="20">
        <f t="shared" si="11"/>
        <v>0.42845714285714326</v>
      </c>
      <c r="H250" s="7">
        <v>0</v>
      </c>
      <c r="I250" s="7">
        <v>0</v>
      </c>
      <c r="J250" s="7">
        <v>0</v>
      </c>
      <c r="K250" s="7">
        <v>3.6</v>
      </c>
      <c r="L250" s="7">
        <v>14.29</v>
      </c>
      <c r="M250" s="7">
        <v>67.28</v>
      </c>
      <c r="N250" s="7">
        <v>52.99</v>
      </c>
      <c r="O250" s="7">
        <v>5500</v>
      </c>
    </row>
    <row r="251" spans="1:15">
      <c r="A251" s="7">
        <v>321</v>
      </c>
      <c r="B251" s="7">
        <v>3.6</v>
      </c>
      <c r="C251" s="7">
        <v>-26.47</v>
      </c>
      <c r="D251" s="7">
        <v>40.75</v>
      </c>
      <c r="E251" s="20">
        <f t="shared" si="12"/>
        <v>0.42750000000000021</v>
      </c>
      <c r="F251" s="20">
        <f t="shared" si="13"/>
        <v>-7.6249999999999929E-3</v>
      </c>
      <c r="G251" s="20">
        <f t="shared" si="11"/>
        <v>0.43512500000000021</v>
      </c>
      <c r="H251" s="7">
        <v>0</v>
      </c>
      <c r="I251" s="7">
        <v>0</v>
      </c>
      <c r="J251" s="7">
        <v>0</v>
      </c>
      <c r="K251" s="7">
        <v>3.601</v>
      </c>
      <c r="L251" s="7">
        <v>14.29</v>
      </c>
      <c r="M251" s="7">
        <v>67.22</v>
      </c>
      <c r="N251" s="7">
        <v>52.94</v>
      </c>
      <c r="O251" s="7">
        <v>400</v>
      </c>
    </row>
    <row r="252" spans="1:15">
      <c r="A252" s="7">
        <v>322</v>
      </c>
      <c r="B252" s="7">
        <v>3.55</v>
      </c>
      <c r="C252" s="7">
        <v>-26.67</v>
      </c>
      <c r="D252" s="7">
        <v>39.369999999999997</v>
      </c>
      <c r="E252" s="20">
        <f t="shared" si="12"/>
        <v>0.15249999999999986</v>
      </c>
      <c r="F252" s="20">
        <f t="shared" si="13"/>
        <v>-2.5000000000000022E-2</v>
      </c>
      <c r="G252" s="20">
        <f t="shared" si="11"/>
        <v>0.17749999999999988</v>
      </c>
      <c r="H252" s="7">
        <v>-2</v>
      </c>
      <c r="I252" s="7">
        <v>-3</v>
      </c>
      <c r="J252" s="7">
        <v>1</v>
      </c>
      <c r="K252" s="7">
        <v>3.6</v>
      </c>
      <c r="L252" s="7">
        <v>12.7</v>
      </c>
      <c r="M252" s="7">
        <v>66.03</v>
      </c>
      <c r="N252" s="7">
        <v>53.33</v>
      </c>
      <c r="O252" s="7">
        <v>33646</v>
      </c>
    </row>
    <row r="253" spans="1:15">
      <c r="A253" s="7">
        <v>323</v>
      </c>
      <c r="B253" s="7">
        <v>3.5590000000000002</v>
      </c>
      <c r="C253" s="7">
        <v>-26.64</v>
      </c>
      <c r="D253" s="7">
        <v>39.619999999999997</v>
      </c>
      <c r="E253" s="20">
        <f t="shared" si="12"/>
        <v>7.0000000000000284E-2</v>
      </c>
      <c r="F253" s="20">
        <f t="shared" si="13"/>
        <v>-1.0249999999999981E-2</v>
      </c>
      <c r="G253" s="20">
        <f t="shared" si="11"/>
        <v>8.0250000000000266E-2</v>
      </c>
      <c r="H253" s="7">
        <v>0</v>
      </c>
      <c r="I253" s="7">
        <v>1</v>
      </c>
      <c r="J253" s="7">
        <v>0</v>
      </c>
      <c r="K253" s="7">
        <v>3.55</v>
      </c>
      <c r="L253" s="7">
        <v>12.98</v>
      </c>
      <c r="M253" s="7">
        <v>66.25</v>
      </c>
      <c r="N253" s="7">
        <v>53.27</v>
      </c>
      <c r="O253" s="7">
        <v>3753</v>
      </c>
    </row>
    <row r="254" spans="1:15">
      <c r="A254" s="7">
        <v>325</v>
      </c>
      <c r="B254" s="7">
        <v>3.55</v>
      </c>
      <c r="C254" s="7">
        <v>-26.92</v>
      </c>
      <c r="D254" s="7">
        <v>39.619999999999997</v>
      </c>
      <c r="E254" s="20">
        <f t="shared" si="12"/>
        <v>0.17000000000000029</v>
      </c>
      <c r="F254" s="20">
        <f t="shared" si="13"/>
        <v>-1.0000000000000054E-2</v>
      </c>
      <c r="G254" s="20">
        <f t="shared" si="11"/>
        <v>0.18000000000000035</v>
      </c>
      <c r="H254" s="7">
        <v>0</v>
      </c>
      <c r="I254" s="7">
        <v>0</v>
      </c>
      <c r="J254" s="7">
        <v>1</v>
      </c>
      <c r="K254" s="7">
        <v>3.55</v>
      </c>
      <c r="L254" s="7">
        <v>12.7</v>
      </c>
      <c r="M254" s="7">
        <v>66.540000000000006</v>
      </c>
      <c r="N254" s="7">
        <v>53.84</v>
      </c>
      <c r="O254" s="7">
        <v>1969</v>
      </c>
    </row>
    <row r="255" spans="1:15">
      <c r="A255" s="7">
        <v>327</v>
      </c>
      <c r="B255" s="7">
        <v>3.55</v>
      </c>
      <c r="C255" s="7">
        <v>-26.49</v>
      </c>
      <c r="D255" s="7">
        <v>39.18</v>
      </c>
      <c r="E255" s="20">
        <f t="shared" si="12"/>
        <v>5.0000000000001892E-3</v>
      </c>
      <c r="F255" s="20">
        <f t="shared" si="13"/>
        <v>-8.3333333333333783E-3</v>
      </c>
      <c r="G255" s="20">
        <f t="shared" si="11"/>
        <v>1.3333333333333568E-2</v>
      </c>
      <c r="H255" s="7">
        <v>0</v>
      </c>
      <c r="I255" s="7">
        <v>-1</v>
      </c>
      <c r="J255" s="7">
        <v>-2</v>
      </c>
      <c r="K255" s="7">
        <v>3.5655000000000001</v>
      </c>
      <c r="L255" s="7">
        <v>12.7</v>
      </c>
      <c r="M255" s="7">
        <v>65.67</v>
      </c>
      <c r="N255" s="7">
        <v>52.97</v>
      </c>
      <c r="O255" s="7">
        <v>600</v>
      </c>
    </row>
    <row r="256" spans="1:15">
      <c r="A256" s="7">
        <v>328</v>
      </c>
      <c r="B256" s="7">
        <v>3.55</v>
      </c>
      <c r="C256" s="7">
        <v>-26.49</v>
      </c>
      <c r="D256" s="7">
        <v>39.18</v>
      </c>
      <c r="E256" s="20">
        <f t="shared" si="12"/>
        <v>-5.9999999999999908E-2</v>
      </c>
      <c r="F256" s="20">
        <f t="shared" si="13"/>
        <v>0</v>
      </c>
      <c r="G256" s="20">
        <f t="shared" si="11"/>
        <v>-5.9999999999999908E-2</v>
      </c>
      <c r="H256" s="7">
        <v>0</v>
      </c>
      <c r="I256" s="7">
        <v>0</v>
      </c>
      <c r="J256" s="7">
        <v>0</v>
      </c>
      <c r="K256" s="7">
        <v>3.55</v>
      </c>
      <c r="L256" s="7">
        <v>12.7</v>
      </c>
      <c r="M256" s="7">
        <v>65.67</v>
      </c>
      <c r="N256" s="7">
        <v>52.97</v>
      </c>
      <c r="O256" s="7">
        <v>200</v>
      </c>
    </row>
    <row r="257" spans="1:15">
      <c r="A257" s="7">
        <v>329</v>
      </c>
      <c r="B257" s="7">
        <v>3.5750000000000002</v>
      </c>
      <c r="C257" s="7">
        <v>-25.9</v>
      </c>
      <c r="D257" s="7">
        <v>39.39</v>
      </c>
      <c r="E257" s="20">
        <f t="shared" si="12"/>
        <v>-0.24333333333333348</v>
      </c>
      <c r="F257" s="20">
        <f t="shared" si="13"/>
        <v>2.6666666666666692E-3</v>
      </c>
      <c r="G257" s="20">
        <f t="shared" si="11"/>
        <v>-0.24600000000000016</v>
      </c>
      <c r="H257" s="7">
        <v>1</v>
      </c>
      <c r="I257" s="7">
        <v>1</v>
      </c>
      <c r="J257" s="7">
        <v>-2</v>
      </c>
      <c r="K257" s="7">
        <v>3.5674999999999999</v>
      </c>
      <c r="L257" s="7">
        <v>13.49</v>
      </c>
      <c r="M257" s="7">
        <v>65.3</v>
      </c>
      <c r="N257" s="7">
        <v>51.81</v>
      </c>
      <c r="O257" s="7">
        <v>1500</v>
      </c>
    </row>
    <row r="258" spans="1:15">
      <c r="A258" s="7">
        <v>331</v>
      </c>
      <c r="B258" s="7">
        <v>3.5</v>
      </c>
      <c r="C258" s="7">
        <v>-26.74</v>
      </c>
      <c r="D258" s="7">
        <v>37.85</v>
      </c>
      <c r="E258" s="20">
        <f t="shared" si="12"/>
        <v>-6.1666666666667425E-2</v>
      </c>
      <c r="F258" s="20">
        <f t="shared" si="13"/>
        <v>-8.3333333333333037E-3</v>
      </c>
      <c r="G258" s="20">
        <f t="shared" si="11"/>
        <v>-5.3333333333334121E-2</v>
      </c>
      <c r="H258" s="7">
        <v>-2</v>
      </c>
      <c r="I258" s="7">
        <v>-4</v>
      </c>
      <c r="J258" s="7">
        <v>3</v>
      </c>
      <c r="K258" s="7">
        <v>3.5550000000000002</v>
      </c>
      <c r="L258" s="7">
        <v>11.11</v>
      </c>
      <c r="M258" s="7">
        <v>64.58</v>
      </c>
      <c r="N258" s="7">
        <v>53.47</v>
      </c>
      <c r="O258" s="7">
        <v>10806</v>
      </c>
    </row>
    <row r="259" spans="1:15">
      <c r="A259" s="7">
        <v>332</v>
      </c>
      <c r="B259" s="7">
        <v>3.5</v>
      </c>
      <c r="C259" s="7">
        <v>-26.03</v>
      </c>
      <c r="D259" s="7">
        <v>37.14</v>
      </c>
      <c r="E259" s="20">
        <f t="shared" si="12"/>
        <v>-0.18400000000000033</v>
      </c>
      <c r="F259" s="20">
        <f t="shared" si="13"/>
        <v>-9.9999999999999638E-3</v>
      </c>
      <c r="G259" s="20">
        <f t="shared" si="11"/>
        <v>-0.17400000000000038</v>
      </c>
      <c r="H259" s="7">
        <v>0</v>
      </c>
      <c r="I259" s="7">
        <v>-2</v>
      </c>
      <c r="J259" s="7">
        <v>-3</v>
      </c>
      <c r="K259" s="7">
        <v>3.5249999999999999</v>
      </c>
      <c r="L259" s="7">
        <v>11.11</v>
      </c>
      <c r="M259" s="7">
        <v>63.17</v>
      </c>
      <c r="N259" s="7">
        <v>52.05</v>
      </c>
      <c r="O259" s="7">
        <v>7400</v>
      </c>
    </row>
    <row r="260" spans="1:15">
      <c r="A260" s="7">
        <v>333</v>
      </c>
      <c r="B260" s="7">
        <v>3.5</v>
      </c>
      <c r="C260" s="7">
        <v>-26.03</v>
      </c>
      <c r="D260" s="7">
        <v>37.14</v>
      </c>
      <c r="E260" s="20">
        <f t="shared" si="12"/>
        <v>-0.18400000000000033</v>
      </c>
      <c r="F260" s="20">
        <f t="shared" si="13"/>
        <v>-9.9999999999999638E-3</v>
      </c>
      <c r="G260" s="20">
        <f t="shared" si="11"/>
        <v>-0.17400000000000038</v>
      </c>
      <c r="H260" s="7">
        <v>0</v>
      </c>
      <c r="I260" s="7">
        <v>0</v>
      </c>
      <c r="J260" s="7">
        <v>0</v>
      </c>
      <c r="K260" s="7">
        <v>3.5</v>
      </c>
      <c r="L260" s="7">
        <v>11.11</v>
      </c>
      <c r="M260" s="7">
        <v>63.17</v>
      </c>
      <c r="N260" s="7">
        <v>52.05</v>
      </c>
      <c r="O260" s="7">
        <v>6020</v>
      </c>
    </row>
    <row r="261" spans="1:15">
      <c r="A261" s="7">
        <v>334</v>
      </c>
      <c r="B261" s="7">
        <v>3.45</v>
      </c>
      <c r="C261" s="7">
        <v>-26.19</v>
      </c>
      <c r="D261" s="7">
        <v>35.71</v>
      </c>
      <c r="E261" s="20">
        <f t="shared" si="12"/>
        <v>0.11199999999999903</v>
      </c>
      <c r="F261" s="20">
        <f t="shared" si="13"/>
        <v>-2.5000000000000001E-2</v>
      </c>
      <c r="G261" s="20">
        <f t="shared" si="11"/>
        <v>0.13699999999999904</v>
      </c>
      <c r="H261" s="7">
        <v>-2</v>
      </c>
      <c r="I261" s="7">
        <v>-4</v>
      </c>
      <c r="J261" s="7">
        <v>1</v>
      </c>
      <c r="K261" s="7">
        <v>3.5</v>
      </c>
      <c r="L261" s="7">
        <v>9.52</v>
      </c>
      <c r="M261" s="7">
        <v>61.9</v>
      </c>
      <c r="N261" s="7">
        <v>52.37</v>
      </c>
      <c r="O261" s="7">
        <v>7960</v>
      </c>
    </row>
    <row r="262" spans="1:15">
      <c r="A262" s="7">
        <v>335</v>
      </c>
      <c r="B262" s="7">
        <v>3.5</v>
      </c>
      <c r="C262" s="7">
        <v>-24.6</v>
      </c>
      <c r="D262" s="7">
        <v>35.71</v>
      </c>
      <c r="E262" s="20">
        <f t="shared" si="12"/>
        <v>-1.067499999999999</v>
      </c>
      <c r="F262" s="20">
        <f t="shared" si="13"/>
        <v>0</v>
      </c>
      <c r="G262" s="20">
        <f t="shared" si="11"/>
        <v>-1.067499999999999</v>
      </c>
      <c r="H262" s="7">
        <v>2</v>
      </c>
      <c r="I262" s="7">
        <v>0</v>
      </c>
      <c r="J262" s="7">
        <v>-6</v>
      </c>
      <c r="K262" s="7">
        <v>3.5</v>
      </c>
      <c r="L262" s="7">
        <v>11.11</v>
      </c>
      <c r="M262" s="7">
        <v>60.31</v>
      </c>
      <c r="N262" s="7">
        <v>49.2</v>
      </c>
      <c r="O262" s="7">
        <v>2120</v>
      </c>
    </row>
    <row r="263" spans="1:15">
      <c r="A263" s="7">
        <v>337</v>
      </c>
      <c r="B263" s="7">
        <v>3.5</v>
      </c>
      <c r="C263" s="7">
        <v>-23.41</v>
      </c>
      <c r="D263" s="7">
        <v>34.520000000000003</v>
      </c>
      <c r="E263" s="20">
        <f t="shared" si="12"/>
        <v>-1.0439999999999998</v>
      </c>
      <c r="F263" s="20">
        <f t="shared" si="13"/>
        <v>0</v>
      </c>
      <c r="G263" s="20">
        <f t="shared" ref="G263:G288" si="14">E263-F263</f>
        <v>-1.0439999999999998</v>
      </c>
      <c r="H263" s="7">
        <v>0</v>
      </c>
      <c r="I263" s="7">
        <v>-3</v>
      </c>
      <c r="J263" s="7">
        <v>-5</v>
      </c>
      <c r="K263" s="7">
        <v>3.5419999999999998</v>
      </c>
      <c r="L263" s="7">
        <v>11.11</v>
      </c>
      <c r="M263" s="7">
        <v>57.94</v>
      </c>
      <c r="N263" s="7">
        <v>46.83</v>
      </c>
      <c r="O263" s="7">
        <v>5061</v>
      </c>
    </row>
    <row r="264" spans="1:15">
      <c r="A264" s="7">
        <v>338</v>
      </c>
      <c r="B264" s="7">
        <v>3.35</v>
      </c>
      <c r="C264" s="7">
        <v>-23.97</v>
      </c>
      <c r="D264" s="7">
        <v>30.32</v>
      </c>
      <c r="E264" s="20">
        <f t="shared" si="12"/>
        <v>-0.82199999999999984</v>
      </c>
      <c r="F264" s="20">
        <f t="shared" si="13"/>
        <v>-2.9999999999999982E-2</v>
      </c>
      <c r="G264" s="20">
        <f t="shared" si="14"/>
        <v>-0.79199999999999982</v>
      </c>
      <c r="H264" s="7">
        <v>-5</v>
      </c>
      <c r="I264" s="7">
        <v>-12</v>
      </c>
      <c r="J264" s="7">
        <v>2</v>
      </c>
      <c r="K264" s="7">
        <v>3.4969999999999999</v>
      </c>
      <c r="L264" s="7">
        <v>6.35</v>
      </c>
      <c r="M264" s="7">
        <v>54.29</v>
      </c>
      <c r="N264" s="7">
        <v>47.94</v>
      </c>
      <c r="O264" s="7">
        <v>28623</v>
      </c>
    </row>
    <row r="265" spans="1:15">
      <c r="A265" s="7">
        <v>339</v>
      </c>
      <c r="B265" s="7">
        <v>3.4</v>
      </c>
      <c r="C265" s="7">
        <v>-23.73</v>
      </c>
      <c r="D265" s="7">
        <v>31.66</v>
      </c>
      <c r="E265" s="20">
        <f t="shared" si="12"/>
        <v>-0.98399999999999888</v>
      </c>
      <c r="F265" s="20">
        <f t="shared" si="13"/>
        <v>-1.0000000000000054E-2</v>
      </c>
      <c r="G265" s="20">
        <f t="shared" si="14"/>
        <v>-0.97399999999999887</v>
      </c>
      <c r="H265" s="7">
        <v>2</v>
      </c>
      <c r="I265" s="7">
        <v>4</v>
      </c>
      <c r="J265" s="7">
        <v>-1</v>
      </c>
      <c r="K265" s="7">
        <v>3.355</v>
      </c>
      <c r="L265" s="7">
        <v>7.94</v>
      </c>
      <c r="M265" s="7">
        <v>55.39</v>
      </c>
      <c r="N265" s="7">
        <v>47.45</v>
      </c>
      <c r="O265" s="7">
        <v>2304</v>
      </c>
    </row>
    <row r="266" spans="1:15">
      <c r="A266" s="7">
        <v>340</v>
      </c>
      <c r="B266" s="7">
        <v>3.4</v>
      </c>
      <c r="C266" s="7">
        <v>-23.73</v>
      </c>
      <c r="D266" s="7">
        <v>31.66</v>
      </c>
      <c r="E266" s="20">
        <f t="shared" si="12"/>
        <v>-0.35</v>
      </c>
      <c r="F266" s="20">
        <f t="shared" si="13"/>
        <v>-2.0000000000000018E-2</v>
      </c>
      <c r="G266" s="20">
        <f t="shared" si="14"/>
        <v>-0.32999999999999996</v>
      </c>
      <c r="H266" s="7">
        <v>0</v>
      </c>
      <c r="I266" s="7">
        <v>0</v>
      </c>
      <c r="J266" s="7">
        <v>0</v>
      </c>
      <c r="K266" s="7">
        <v>3.4</v>
      </c>
      <c r="L266" s="7">
        <v>7.94</v>
      </c>
      <c r="M266" s="7">
        <v>55.39</v>
      </c>
      <c r="N266" s="7">
        <v>47.45</v>
      </c>
      <c r="O266" s="7">
        <v>500</v>
      </c>
    </row>
    <row r="267" spans="1:15">
      <c r="A267" s="7">
        <v>342</v>
      </c>
      <c r="B267" s="7">
        <v>3.4007999999999998</v>
      </c>
      <c r="C267" s="7">
        <v>-23.64</v>
      </c>
      <c r="D267" s="7">
        <v>31.6</v>
      </c>
      <c r="E267" s="20">
        <f t="shared" si="12"/>
        <v>8.8000000000000966E-2</v>
      </c>
      <c r="F267" s="20">
        <f t="shared" si="13"/>
        <v>-1.9840000000000035E-2</v>
      </c>
      <c r="G267" s="20">
        <f t="shared" si="14"/>
        <v>0.107840000000001</v>
      </c>
      <c r="H267" s="7">
        <v>0</v>
      </c>
      <c r="I267" s="7">
        <v>0</v>
      </c>
      <c r="J267" s="7">
        <v>0</v>
      </c>
      <c r="K267" s="7">
        <v>3.403</v>
      </c>
      <c r="L267" s="7">
        <v>7.96</v>
      </c>
      <c r="M267" s="7">
        <v>55.23</v>
      </c>
      <c r="N267" s="7">
        <v>47.27</v>
      </c>
      <c r="O267" s="7">
        <v>600</v>
      </c>
    </row>
    <row r="268" spans="1:15">
      <c r="A268" s="7">
        <v>343</v>
      </c>
      <c r="B268" s="7">
        <v>3.4</v>
      </c>
      <c r="C268" s="7">
        <v>-22.21</v>
      </c>
      <c r="D268" s="7">
        <v>30.15</v>
      </c>
      <c r="E268" s="20">
        <f t="shared" si="12"/>
        <v>-0.70399999999999918</v>
      </c>
      <c r="F268" s="20">
        <f t="shared" si="13"/>
        <v>9.9999999999999638E-3</v>
      </c>
      <c r="G268" s="20">
        <f t="shared" si="14"/>
        <v>-0.71399999999999919</v>
      </c>
      <c r="H268" s="7">
        <v>0</v>
      </c>
      <c r="I268" s="7">
        <v>-5</v>
      </c>
      <c r="J268" s="7">
        <v>-6</v>
      </c>
      <c r="K268" s="7">
        <v>3.45</v>
      </c>
      <c r="L268" s="7">
        <v>7.94</v>
      </c>
      <c r="M268" s="7">
        <v>52.36</v>
      </c>
      <c r="N268" s="7">
        <v>44.42</v>
      </c>
      <c r="O268" s="7">
        <v>3100</v>
      </c>
    </row>
    <row r="269" spans="1:15">
      <c r="A269" s="7">
        <v>348</v>
      </c>
      <c r="B269" s="7">
        <v>3.4007999999999998</v>
      </c>
      <c r="C269" s="7">
        <v>-20.93</v>
      </c>
      <c r="D269" s="7">
        <v>28.9</v>
      </c>
      <c r="E269" s="20">
        <f t="shared" si="12"/>
        <v>-0.62000000000000055</v>
      </c>
      <c r="F269" s="20">
        <f t="shared" si="13"/>
        <v>8.8888888888879095E-5</v>
      </c>
      <c r="G269" s="20">
        <f t="shared" si="14"/>
        <v>-0.62008888888888947</v>
      </c>
      <c r="H269" s="7">
        <v>0</v>
      </c>
      <c r="I269" s="7">
        <v>-4</v>
      </c>
      <c r="J269" s="7">
        <v>-6</v>
      </c>
      <c r="K269" s="7">
        <v>3.4439000000000002</v>
      </c>
      <c r="L269" s="7">
        <v>7.96</v>
      </c>
      <c r="M269" s="7">
        <v>49.83</v>
      </c>
      <c r="N269" s="7">
        <v>41.87</v>
      </c>
      <c r="O269" s="7">
        <v>1500</v>
      </c>
    </row>
    <row r="270" spans="1:15">
      <c r="A270" s="7">
        <v>351</v>
      </c>
      <c r="B270" s="7">
        <v>3.4009999999999998</v>
      </c>
      <c r="C270" s="7">
        <v>-20.93</v>
      </c>
      <c r="D270" s="7">
        <v>28.9</v>
      </c>
      <c r="E270" s="20">
        <f t="shared" si="12"/>
        <v>-0.50818181818181851</v>
      </c>
      <c r="F270" s="20">
        <f t="shared" si="13"/>
        <v>9.0909090909080902E-5</v>
      </c>
      <c r="G270" s="20">
        <f t="shared" si="14"/>
        <v>-0.50827272727272754</v>
      </c>
      <c r="H270" s="7">
        <v>0</v>
      </c>
      <c r="I270" s="7">
        <v>0</v>
      </c>
      <c r="J270" s="7">
        <v>0</v>
      </c>
      <c r="K270" s="7">
        <v>3.4009999999999998</v>
      </c>
      <c r="L270" s="7">
        <v>7.97</v>
      </c>
      <c r="M270" s="7">
        <v>49.82</v>
      </c>
      <c r="N270" s="7">
        <v>41.86</v>
      </c>
      <c r="O270" s="7">
        <v>300</v>
      </c>
    </row>
    <row r="271" spans="1:15">
      <c r="A271" s="7">
        <v>352</v>
      </c>
      <c r="B271" s="7">
        <v>3.4</v>
      </c>
      <c r="C271" s="7">
        <v>-20.23</v>
      </c>
      <c r="D271" s="7">
        <v>28.17</v>
      </c>
      <c r="E271" s="20">
        <f t="shared" si="12"/>
        <v>-0.68100000000000027</v>
      </c>
      <c r="F271" s="20">
        <f t="shared" si="13"/>
        <v>-7.9999999999991184E-5</v>
      </c>
      <c r="G271" s="20">
        <f t="shared" si="14"/>
        <v>-0.6809200000000003</v>
      </c>
      <c r="H271" s="7">
        <v>0</v>
      </c>
      <c r="I271" s="7">
        <v>-3</v>
      </c>
      <c r="J271" s="7">
        <v>-3</v>
      </c>
      <c r="K271" s="7">
        <v>3.4249999999999998</v>
      </c>
      <c r="L271" s="7">
        <v>7.94</v>
      </c>
      <c r="M271" s="7">
        <v>48.4</v>
      </c>
      <c r="N271" s="7">
        <v>40.46</v>
      </c>
      <c r="O271" s="7">
        <v>1100</v>
      </c>
    </row>
    <row r="272" spans="1:15">
      <c r="A272" s="7">
        <v>353</v>
      </c>
      <c r="B272" s="7">
        <v>3.4</v>
      </c>
      <c r="C272" s="7">
        <v>-20.23</v>
      </c>
      <c r="D272" s="7">
        <v>28.17</v>
      </c>
      <c r="E272" s="20">
        <f t="shared" si="12"/>
        <v>-0.39600000000000007</v>
      </c>
      <c r="F272" s="20">
        <f t="shared" si="13"/>
        <v>0</v>
      </c>
      <c r="G272" s="20">
        <f t="shared" si="14"/>
        <v>-0.39600000000000007</v>
      </c>
      <c r="H272" s="7">
        <v>0</v>
      </c>
      <c r="I272" s="7">
        <v>0</v>
      </c>
      <c r="J272" s="7">
        <v>0</v>
      </c>
      <c r="K272" s="7">
        <v>3.4</v>
      </c>
      <c r="L272" s="7">
        <v>7.94</v>
      </c>
      <c r="M272" s="7">
        <v>48.4</v>
      </c>
      <c r="N272" s="7">
        <v>40.46</v>
      </c>
      <c r="O272" s="7">
        <v>3900</v>
      </c>
    </row>
    <row r="273" spans="1:15">
      <c r="A273" s="7">
        <v>354</v>
      </c>
      <c r="B273" s="7">
        <v>3.4</v>
      </c>
      <c r="C273" s="7">
        <v>-20.23</v>
      </c>
      <c r="D273" s="7">
        <v>28.17</v>
      </c>
      <c r="E273" s="20">
        <f t="shared" si="12"/>
        <v>-0.23499999999999943</v>
      </c>
      <c r="F273" s="20">
        <f t="shared" si="13"/>
        <v>-1.3333333333331865E-4</v>
      </c>
      <c r="G273" s="20">
        <f t="shared" si="14"/>
        <v>-0.23486666666666611</v>
      </c>
      <c r="H273" s="7">
        <v>0</v>
      </c>
      <c r="I273" s="7">
        <v>0</v>
      </c>
      <c r="J273" s="7">
        <v>0</v>
      </c>
      <c r="K273" s="7">
        <v>3.4</v>
      </c>
      <c r="L273" s="7">
        <v>7.94</v>
      </c>
      <c r="M273" s="7">
        <v>48.4</v>
      </c>
      <c r="N273" s="7">
        <v>40.46</v>
      </c>
      <c r="O273" s="7">
        <v>600</v>
      </c>
    </row>
    <row r="274" spans="1:15">
      <c r="A274" s="7">
        <v>356</v>
      </c>
      <c r="B274" s="7">
        <v>3.35</v>
      </c>
      <c r="C274" s="7">
        <v>-20.350000000000001</v>
      </c>
      <c r="D274" s="7">
        <v>26.7</v>
      </c>
      <c r="E274" s="20">
        <f t="shared" si="12"/>
        <v>-0.23400000000000035</v>
      </c>
      <c r="F274" s="20">
        <f t="shared" si="13"/>
        <v>-1.0199999999999942E-2</v>
      </c>
      <c r="G274" s="20">
        <f t="shared" si="14"/>
        <v>-0.22380000000000042</v>
      </c>
      <c r="H274" s="7">
        <v>-2</v>
      </c>
      <c r="I274" s="7">
        <v>-5</v>
      </c>
      <c r="J274" s="7">
        <v>1</v>
      </c>
      <c r="K274" s="7">
        <v>3.4</v>
      </c>
      <c r="L274" s="7">
        <v>6.35</v>
      </c>
      <c r="M274" s="7">
        <v>47.04</v>
      </c>
      <c r="N274" s="7">
        <v>40.69</v>
      </c>
      <c r="O274" s="7">
        <v>11613</v>
      </c>
    </row>
    <row r="275" spans="1:15">
      <c r="A275" s="7">
        <v>357</v>
      </c>
      <c r="B275" s="7">
        <v>3.3109000000000002</v>
      </c>
      <c r="C275" s="7">
        <v>-19.420000000000002</v>
      </c>
      <c r="D275" s="7">
        <v>24.53</v>
      </c>
      <c r="E275" s="20">
        <f t="shared" si="12"/>
        <v>-0.32399999999999951</v>
      </c>
      <c r="F275" s="20">
        <f t="shared" si="13"/>
        <v>-1.7819999999999947E-2</v>
      </c>
      <c r="G275" s="20">
        <f t="shared" si="14"/>
        <v>-0.30617999999999956</v>
      </c>
      <c r="H275" s="7">
        <v>-1</v>
      </c>
      <c r="I275" s="7">
        <v>-8</v>
      </c>
      <c r="J275" s="7">
        <v>-5</v>
      </c>
      <c r="K275" s="7">
        <v>3.3843000000000001</v>
      </c>
      <c r="L275" s="7">
        <v>5.1100000000000003</v>
      </c>
      <c r="M275" s="7">
        <v>43.95</v>
      </c>
      <c r="N275" s="7">
        <v>38.840000000000003</v>
      </c>
      <c r="O275" s="7">
        <v>6205</v>
      </c>
    </row>
    <row r="276" spans="1:15">
      <c r="A276" s="7">
        <v>358</v>
      </c>
      <c r="B276" s="7">
        <v>3.3391000000000002</v>
      </c>
      <c r="C276" s="7">
        <v>-19.71</v>
      </c>
      <c r="D276" s="7">
        <v>25.71</v>
      </c>
      <c r="E276" s="20">
        <f t="shared" si="12"/>
        <v>-0.20799999999999982</v>
      </c>
      <c r="F276" s="20">
        <f t="shared" si="13"/>
        <v>-1.2179999999999946E-2</v>
      </c>
      <c r="G276" s="20">
        <f t="shared" si="14"/>
        <v>-0.19581999999999988</v>
      </c>
      <c r="H276" s="7">
        <v>1</v>
      </c>
      <c r="I276" s="7">
        <v>5</v>
      </c>
      <c r="J276" s="7">
        <v>1</v>
      </c>
      <c r="K276" s="7">
        <v>3.3</v>
      </c>
      <c r="L276" s="7">
        <v>6</v>
      </c>
      <c r="M276" s="7">
        <v>45.42</v>
      </c>
      <c r="N276" s="7">
        <v>39.42</v>
      </c>
      <c r="O276" s="7">
        <v>8700</v>
      </c>
    </row>
    <row r="277" spans="1:15">
      <c r="A277" s="7">
        <v>359</v>
      </c>
      <c r="B277" s="7">
        <v>3.3250000000000002</v>
      </c>
      <c r="C277" s="7">
        <v>-19.41</v>
      </c>
      <c r="D277" s="7">
        <v>24.97</v>
      </c>
      <c r="E277" s="20">
        <f t="shared" si="12"/>
        <v>-0.32800000000000012</v>
      </c>
      <c r="F277" s="20">
        <f t="shared" si="13"/>
        <v>-1.4999999999999947E-2</v>
      </c>
      <c r="G277" s="20">
        <f t="shared" si="14"/>
        <v>-0.31300000000000017</v>
      </c>
      <c r="H277" s="7">
        <v>0</v>
      </c>
      <c r="I277" s="7">
        <v>-3</v>
      </c>
      <c r="J277" s="7">
        <v>-2</v>
      </c>
      <c r="K277" s="7">
        <v>3.35</v>
      </c>
      <c r="L277" s="7">
        <v>5.56</v>
      </c>
      <c r="M277" s="7">
        <v>44.38</v>
      </c>
      <c r="N277" s="7">
        <v>38.82</v>
      </c>
      <c r="O277" s="7">
        <v>10353</v>
      </c>
    </row>
    <row r="278" spans="1:15">
      <c r="A278" s="7">
        <v>360</v>
      </c>
      <c r="B278" s="7">
        <v>3.3325</v>
      </c>
      <c r="C278" s="7">
        <v>-19.170000000000002</v>
      </c>
      <c r="D278" s="7">
        <v>24.97</v>
      </c>
      <c r="E278" s="20">
        <f t="shared" si="12"/>
        <v>-0.58749999999999858</v>
      </c>
      <c r="F278" s="20">
        <f t="shared" si="13"/>
        <v>-4.3750000000000178E-3</v>
      </c>
      <c r="G278" s="20">
        <f t="shared" si="14"/>
        <v>-0.58312499999999856</v>
      </c>
      <c r="H278" s="7">
        <v>0</v>
      </c>
      <c r="I278" s="7">
        <v>0</v>
      </c>
      <c r="J278" s="7">
        <v>-1</v>
      </c>
      <c r="K278" s="7">
        <v>3.3325</v>
      </c>
      <c r="L278" s="7">
        <v>5.79</v>
      </c>
      <c r="M278" s="7">
        <v>44.14</v>
      </c>
      <c r="N278" s="7">
        <v>38.340000000000003</v>
      </c>
      <c r="O278" s="7">
        <v>1000</v>
      </c>
    </row>
    <row r="279" spans="1:15">
      <c r="A279" s="7">
        <v>362</v>
      </c>
      <c r="B279" s="7">
        <v>3.35</v>
      </c>
      <c r="C279" s="7">
        <v>-20.13</v>
      </c>
      <c r="D279" s="7">
        <v>26.48</v>
      </c>
      <c r="E279" s="20">
        <f t="shared" si="12"/>
        <v>0.28399999999999892</v>
      </c>
      <c r="F279" s="20">
        <f t="shared" si="13"/>
        <v>7.8199999999999832E-3</v>
      </c>
      <c r="G279" s="20">
        <f t="shared" si="14"/>
        <v>0.27617999999999893</v>
      </c>
      <c r="H279" s="7">
        <v>1</v>
      </c>
      <c r="I279" s="7">
        <v>6</v>
      </c>
      <c r="J279" s="7">
        <v>5</v>
      </c>
      <c r="K279" s="7">
        <v>3.3001</v>
      </c>
      <c r="L279" s="7">
        <v>6.35</v>
      </c>
      <c r="M279" s="7">
        <v>46.61</v>
      </c>
      <c r="N279" s="7">
        <v>40.26</v>
      </c>
      <c r="O279" s="7">
        <v>500</v>
      </c>
    </row>
    <row r="280" spans="1:15">
      <c r="A280" s="7">
        <v>363</v>
      </c>
      <c r="B280" s="7">
        <v>3.35</v>
      </c>
      <c r="C280" s="7">
        <v>-20.13</v>
      </c>
      <c r="D280" s="7">
        <v>26.48</v>
      </c>
      <c r="E280" s="20">
        <f t="shared" si="12"/>
        <v>0.16799999999999926</v>
      </c>
      <c r="F280" s="20">
        <f t="shared" si="13"/>
        <v>2.1799999999999819E-3</v>
      </c>
      <c r="G280" s="20">
        <f t="shared" si="14"/>
        <v>0.16581999999999927</v>
      </c>
      <c r="H280" s="7">
        <v>0</v>
      </c>
      <c r="I280" s="7">
        <v>0</v>
      </c>
      <c r="J280" s="7">
        <v>0</v>
      </c>
      <c r="K280" s="7">
        <v>3.35</v>
      </c>
      <c r="L280" s="7">
        <v>6.35</v>
      </c>
      <c r="M280" s="7">
        <v>46.61</v>
      </c>
      <c r="N280" s="7">
        <v>40.26</v>
      </c>
      <c r="O280" s="7">
        <v>3164</v>
      </c>
    </row>
    <row r="281" spans="1:15">
      <c r="A281" s="7">
        <v>366</v>
      </c>
      <c r="B281" s="7">
        <v>3.3889</v>
      </c>
      <c r="C281" s="7">
        <v>-18.89</v>
      </c>
      <c r="D281" s="7">
        <v>26.48</v>
      </c>
      <c r="E281" s="20">
        <f t="shared" si="12"/>
        <v>-0.1471428571428573</v>
      </c>
      <c r="F281" s="20">
        <f t="shared" si="13"/>
        <v>9.128571428571406E-3</v>
      </c>
      <c r="G281" s="20">
        <f t="shared" si="14"/>
        <v>-0.1562714285714287</v>
      </c>
      <c r="H281" s="7">
        <v>1</v>
      </c>
      <c r="I281" s="7">
        <v>0</v>
      </c>
      <c r="J281" s="7">
        <v>-6</v>
      </c>
      <c r="K281" s="7">
        <v>3.3889</v>
      </c>
      <c r="L281" s="7">
        <v>7.58</v>
      </c>
      <c r="M281" s="7">
        <v>45.37</v>
      </c>
      <c r="N281" s="7">
        <v>37.79</v>
      </c>
      <c r="O281" s="7">
        <v>600</v>
      </c>
    </row>
    <row r="282" spans="1:15">
      <c r="A282" s="7">
        <v>367</v>
      </c>
      <c r="B282" s="7">
        <v>3.35</v>
      </c>
      <c r="C282" s="7">
        <v>-20.13</v>
      </c>
      <c r="D282" s="7">
        <v>26.48</v>
      </c>
      <c r="E282" s="20">
        <f t="shared" si="12"/>
        <v>0.27428571428571352</v>
      </c>
      <c r="F282" s="20">
        <f t="shared" si="13"/>
        <v>2.50000000000001E-3</v>
      </c>
      <c r="G282" s="20">
        <f t="shared" si="14"/>
        <v>0.27178571428571352</v>
      </c>
      <c r="H282" s="7">
        <v>-1</v>
      </c>
      <c r="I282" s="7">
        <v>0</v>
      </c>
      <c r="J282" s="7">
        <v>7</v>
      </c>
      <c r="K282" s="7">
        <v>3.35</v>
      </c>
      <c r="L282" s="7">
        <v>6.35</v>
      </c>
      <c r="M282" s="7">
        <v>46.61</v>
      </c>
      <c r="N282" s="7">
        <v>40.26</v>
      </c>
      <c r="O282" s="7">
        <v>400</v>
      </c>
    </row>
    <row r="283" spans="1:15">
      <c r="A283" s="7">
        <v>369</v>
      </c>
      <c r="B283" s="7">
        <v>3.3</v>
      </c>
      <c r="C283" s="7">
        <v>-20.22</v>
      </c>
      <c r="D283" s="7">
        <v>24.99</v>
      </c>
      <c r="E283" s="20">
        <f t="shared" si="12"/>
        <v>2.7142857142857833E-2</v>
      </c>
      <c r="F283" s="20">
        <f t="shared" si="13"/>
        <v>-7.1428571428571808E-3</v>
      </c>
      <c r="G283" s="20">
        <f t="shared" si="14"/>
        <v>3.4285714285715016E-2</v>
      </c>
      <c r="H283" s="7">
        <v>-2</v>
      </c>
      <c r="I283" s="7">
        <v>-6</v>
      </c>
      <c r="J283" s="7">
        <v>0</v>
      </c>
      <c r="K283" s="7">
        <v>3.35</v>
      </c>
      <c r="L283" s="7">
        <v>4.76</v>
      </c>
      <c r="M283" s="7">
        <v>45.21</v>
      </c>
      <c r="N283" s="7">
        <v>40.450000000000003</v>
      </c>
      <c r="O283" s="7">
        <v>1268</v>
      </c>
    </row>
    <row r="284" spans="1:15">
      <c r="A284" s="7">
        <v>370</v>
      </c>
      <c r="B284" s="7">
        <v>3.3250000000000002</v>
      </c>
      <c r="C284" s="7">
        <v>-19.61</v>
      </c>
      <c r="D284" s="7">
        <v>25.17</v>
      </c>
      <c r="E284" s="20">
        <f t="shared" si="12"/>
        <v>-0.14857142857142844</v>
      </c>
      <c r="F284" s="20">
        <f t="shared" si="13"/>
        <v>-3.5714285714285587E-3</v>
      </c>
      <c r="G284" s="20">
        <f t="shared" si="14"/>
        <v>-0.14499999999999988</v>
      </c>
      <c r="H284" s="7">
        <v>1</v>
      </c>
      <c r="I284" s="7">
        <v>1</v>
      </c>
      <c r="J284" s="7">
        <v>-3</v>
      </c>
      <c r="K284" s="7">
        <v>3.319</v>
      </c>
      <c r="L284" s="7">
        <v>5.56</v>
      </c>
      <c r="M284" s="7">
        <v>44.78</v>
      </c>
      <c r="N284" s="7">
        <v>39.22</v>
      </c>
      <c r="O284" s="7">
        <v>10425</v>
      </c>
    </row>
    <row r="285" spans="1:15">
      <c r="A285" s="7">
        <v>371</v>
      </c>
      <c r="B285" s="7">
        <v>3.3250000000000002</v>
      </c>
      <c r="C285" s="7">
        <v>-19.61</v>
      </c>
      <c r="D285" s="7">
        <v>25.17</v>
      </c>
      <c r="E285" s="20">
        <f t="shared" si="12"/>
        <v>0.28599999999999992</v>
      </c>
      <c r="F285" s="20">
        <f t="shared" si="13"/>
        <v>-1.2779999999999968E-2</v>
      </c>
      <c r="G285" s="20">
        <f t="shared" si="14"/>
        <v>0.29877999999999988</v>
      </c>
      <c r="H285" s="7">
        <v>0</v>
      </c>
      <c r="I285" s="7">
        <v>0</v>
      </c>
      <c r="J285" s="7">
        <v>0</v>
      </c>
      <c r="K285" s="7">
        <v>3.3250000000000002</v>
      </c>
      <c r="L285" s="7">
        <v>5.56</v>
      </c>
      <c r="M285" s="7">
        <v>44.78</v>
      </c>
      <c r="N285" s="7">
        <v>39.22</v>
      </c>
      <c r="O285" s="7">
        <v>100</v>
      </c>
    </row>
    <row r="286" spans="1:15">
      <c r="A286" s="7">
        <v>372</v>
      </c>
      <c r="B286" s="7">
        <v>3.3</v>
      </c>
      <c r="C286" s="7">
        <v>-18.940000000000001</v>
      </c>
      <c r="D286" s="7">
        <v>23.7</v>
      </c>
      <c r="E286" s="20">
        <f t="shared" si="12"/>
        <v>-0.47599999999999909</v>
      </c>
      <c r="F286" s="20">
        <f t="shared" si="13"/>
        <v>-1.0000000000000054E-2</v>
      </c>
      <c r="G286" s="20">
        <f t="shared" si="14"/>
        <v>-0.46599999999999903</v>
      </c>
      <c r="H286" s="7">
        <v>-1</v>
      </c>
      <c r="I286" s="7">
        <v>-6</v>
      </c>
      <c r="J286" s="7">
        <v>-3</v>
      </c>
      <c r="K286" s="7">
        <v>3.3490000000000002</v>
      </c>
      <c r="L286" s="7">
        <v>4.76</v>
      </c>
      <c r="M286" s="7">
        <v>42.64</v>
      </c>
      <c r="N286" s="7">
        <v>37.880000000000003</v>
      </c>
      <c r="O286" s="7">
        <v>6566</v>
      </c>
    </row>
    <row r="287" spans="1:15">
      <c r="A287" s="7">
        <v>373</v>
      </c>
      <c r="B287" s="7">
        <v>3.3483999999999998</v>
      </c>
      <c r="C287" s="7">
        <v>-17.399999999999999</v>
      </c>
      <c r="D287" s="7">
        <v>23.7</v>
      </c>
      <c r="E287" s="20">
        <f t="shared" si="12"/>
        <v>-1.4100000000000001</v>
      </c>
      <c r="F287" s="20">
        <f t="shared" si="13"/>
        <v>1.21E-2</v>
      </c>
      <c r="G287" s="20">
        <f t="shared" si="14"/>
        <v>-1.4221000000000001</v>
      </c>
      <c r="H287" s="7">
        <v>2</v>
      </c>
      <c r="I287" s="7">
        <v>0</v>
      </c>
      <c r="J287" s="7">
        <v>-8</v>
      </c>
      <c r="K287" s="7">
        <v>3.3483999999999998</v>
      </c>
      <c r="L287" s="7">
        <v>6.3</v>
      </c>
      <c r="M287" s="7">
        <v>41.11</v>
      </c>
      <c r="N287" s="7">
        <v>34.81</v>
      </c>
      <c r="O287" s="7">
        <v>3270</v>
      </c>
    </row>
    <row r="288" spans="1:15">
      <c r="A288" s="7">
        <v>377</v>
      </c>
      <c r="B288" s="7">
        <v>3.3</v>
      </c>
      <c r="C288" s="7">
        <v>-18.940000000000001</v>
      </c>
      <c r="D288" s="7">
        <v>23.7</v>
      </c>
      <c r="E288" s="20">
        <f t="shared" si="12"/>
        <v>-0.19142857142857089</v>
      </c>
      <c r="F288" s="20">
        <f t="shared" si="13"/>
        <v>-3.5714285714286221E-3</v>
      </c>
      <c r="G288" s="20">
        <f t="shared" si="14"/>
        <v>-0.18785714285714228</v>
      </c>
      <c r="H288" s="7">
        <v>-2</v>
      </c>
      <c r="I288" s="7">
        <v>0</v>
      </c>
      <c r="J288" s="7">
        <v>9</v>
      </c>
      <c r="K288" s="7">
        <v>3.3</v>
      </c>
      <c r="L288" s="7">
        <v>4.76</v>
      </c>
      <c r="M288" s="7">
        <v>42.64</v>
      </c>
      <c r="N288" s="7">
        <v>37.880000000000003</v>
      </c>
      <c r="O288" s="7">
        <v>400</v>
      </c>
    </row>
  </sheetData>
  <mergeCells count="10">
    <mergeCell ref="L1:L2"/>
    <mergeCell ref="M1:M2"/>
    <mergeCell ref="N1:N2"/>
    <mergeCell ref="O1:O2"/>
    <mergeCell ref="A1:A2"/>
    <mergeCell ref="B1:B2"/>
    <mergeCell ref="D1:D2"/>
    <mergeCell ref="H1:H2"/>
    <mergeCell ref="I1:I2"/>
    <mergeCell ref="K1:K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85"/>
  <sheetViews>
    <sheetView topLeftCell="AI1" workbookViewId="0">
      <selection activeCell="AZ3" sqref="AZ3"/>
    </sheetView>
  </sheetViews>
  <sheetFormatPr baseColWidth="10" defaultRowHeight="15" x14ac:dyDescent="0"/>
  <sheetData>
    <row r="1" spans="1:52" ht="19">
      <c r="A1" t="s">
        <v>225</v>
      </c>
      <c r="B1" s="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</row>
    <row r="2" spans="1:52" ht="19">
      <c r="A2" s="3">
        <v>42979</v>
      </c>
      <c r="B2" s="1" t="s">
        <v>51</v>
      </c>
      <c r="C2">
        <v>-3.6685485697400002E-3</v>
      </c>
      <c r="D2">
        <v>-1.50469676295E-2</v>
      </c>
      <c r="E2">
        <v>-2.4970099260399999E-2</v>
      </c>
      <c r="F2">
        <v>3.2513263862300003E-2</v>
      </c>
      <c r="G2">
        <v>-3.3194171214700002E-2</v>
      </c>
      <c r="H2">
        <v>-5.45339193778E-2</v>
      </c>
      <c r="I2">
        <v>2.88447152925E-2</v>
      </c>
      <c r="J2">
        <v>3.6181812431999999E-2</v>
      </c>
      <c r="K2">
        <v>1.81472035851E-2</v>
      </c>
      <c r="L2">
        <v>-1.81472035851E-2</v>
      </c>
      <c r="M2">
        <v>2.9563820117400001E-2</v>
      </c>
      <c r="N2">
        <v>-2.9563820117400001E-2</v>
      </c>
      <c r="O2">
        <v>2.42</v>
      </c>
      <c r="P2">
        <v>2.11</v>
      </c>
      <c r="Q2">
        <v>-0.19822547320700001</v>
      </c>
      <c r="R2">
        <v>-5.4303768994899997</v>
      </c>
      <c r="S2">
        <v>8.5035650251400002E-2</v>
      </c>
      <c r="T2">
        <v>-7.2630975097499997</v>
      </c>
      <c r="U2">
        <v>0.15889310592700001</v>
      </c>
      <c r="V2">
        <v>0.78419358299599995</v>
      </c>
      <c r="W2">
        <v>139200</v>
      </c>
      <c r="X2">
        <v>2.2000000000000002</v>
      </c>
      <c r="Y2">
        <v>-9.0909090909099994</v>
      </c>
      <c r="Z2">
        <v>-2.2565757852399999</v>
      </c>
      <c r="AA2">
        <v>6.8343333056700004</v>
      </c>
      <c r="AB2">
        <v>-0.119094580243</v>
      </c>
      <c r="AC2">
        <v>-6.3502759919800003</v>
      </c>
      <c r="AD2">
        <v>7.6410788249600001E-2</v>
      </c>
      <c r="AE2">
        <v>-5.5233389904900001</v>
      </c>
      <c r="AF2">
        <v>5800</v>
      </c>
      <c r="AG2">
        <v>2.125</v>
      </c>
      <c r="AH2">
        <v>-7.57879143255E-2</v>
      </c>
      <c r="AI2">
        <v>-7.5014955400299996</v>
      </c>
      <c r="AJ2">
        <v>8.8410638780099998E-2</v>
      </c>
      <c r="AK2">
        <v>-5.7212315656700001</v>
      </c>
      <c r="AL2">
        <v>41439</v>
      </c>
      <c r="AM2">
        <v>2.16</v>
      </c>
      <c r="AN2">
        <v>-3.9726497898900003E-2</v>
      </c>
      <c r="AO2">
        <v>-8.6899023738600008</v>
      </c>
      <c r="AP2">
        <v>0.107938636534</v>
      </c>
      <c r="AQ2">
        <v>-6.3611942851999999</v>
      </c>
      <c r="AR2">
        <v>12759</v>
      </c>
      <c r="AS2">
        <v>2.0996999999999999</v>
      </c>
      <c r="AT2">
        <v>-2.1165494475400001E-2</v>
      </c>
      <c r="AU2">
        <v>-9.5998077811999991</v>
      </c>
      <c r="AV2">
        <v>9.7174974863199995E-2</v>
      </c>
      <c r="AW2">
        <v>-5.73904832785</v>
      </c>
      <c r="AX2">
        <v>4237</v>
      </c>
      <c r="AY2">
        <v>2.13</v>
      </c>
      <c r="AZ2">
        <v>2.2000000000000002</v>
      </c>
    </row>
    <row r="3" spans="1:52" ht="19">
      <c r="A3" s="3">
        <v>42979</v>
      </c>
      <c r="B3" s="1" t="s">
        <v>52</v>
      </c>
      <c r="C3">
        <v>4.6935732110900001E-4</v>
      </c>
      <c r="D3" s="2">
        <v>8.3228439793899998E-5</v>
      </c>
      <c r="E3">
        <v>-9.6502043899399995E-3</v>
      </c>
      <c r="F3">
        <v>-6.0935794208700003E-3</v>
      </c>
      <c r="G3">
        <v>-2.0850782315899999E-2</v>
      </c>
      <c r="H3">
        <v>7.3574528951500004E-2</v>
      </c>
      <c r="I3">
        <v>5.6242220997599996E-3</v>
      </c>
      <c r="J3">
        <v>-6.5629367419700003E-3</v>
      </c>
      <c r="K3">
        <v>2.0767553876099999E-2</v>
      </c>
      <c r="L3">
        <v>-2.0934010755699999E-2</v>
      </c>
      <c r="M3">
        <v>6.3924324561599993E-2</v>
      </c>
      <c r="N3">
        <v>8.3224733341500004E-2</v>
      </c>
      <c r="O3">
        <v>2.64</v>
      </c>
      <c r="P3">
        <v>2.67</v>
      </c>
      <c r="Q3">
        <v>3.3829205947799999E-2</v>
      </c>
      <c r="R3">
        <v>0.302445289384</v>
      </c>
      <c r="S3">
        <v>-3.8319956090499999E-2</v>
      </c>
      <c r="T3">
        <v>0.262688679521</v>
      </c>
      <c r="U3">
        <v>-7.2569903967600005E-2</v>
      </c>
      <c r="V3">
        <v>-2.9032246181100001E-2</v>
      </c>
      <c r="W3">
        <v>1810</v>
      </c>
      <c r="X3">
        <v>2.67</v>
      </c>
      <c r="Y3">
        <v>1.13636363636</v>
      </c>
      <c r="Z3">
        <v>-1.2033270495599999</v>
      </c>
      <c r="AA3">
        <v>-2.33969068592</v>
      </c>
      <c r="AB3">
        <v>1.05215107677E-2</v>
      </c>
      <c r="AC3">
        <v>0.60762492091800002</v>
      </c>
      <c r="AD3">
        <v>-4.8456544746099998E-2</v>
      </c>
      <c r="AE3">
        <v>0.33048781530100002</v>
      </c>
      <c r="AF3">
        <v>315</v>
      </c>
      <c r="AG3">
        <v>2.67</v>
      </c>
      <c r="AH3">
        <v>4.5508976709399997E-3</v>
      </c>
      <c r="AI3">
        <v>0.74570688416499997</v>
      </c>
      <c r="AJ3">
        <v>-3.6312500938299998E-2</v>
      </c>
      <c r="AK3">
        <v>3.8258302463700003E-2</v>
      </c>
      <c r="AL3">
        <v>2300</v>
      </c>
      <c r="AM3">
        <v>2.665</v>
      </c>
      <c r="AN3">
        <v>2.5732500007600002E-3</v>
      </c>
      <c r="AO3">
        <v>0.80983213624600003</v>
      </c>
      <c r="AP3">
        <v>-2.3921264980399998E-2</v>
      </c>
      <c r="AQ3">
        <v>-0.395090816841</v>
      </c>
      <c r="AR3">
        <v>1634</v>
      </c>
      <c r="AS3">
        <v>2.6661999999999999</v>
      </c>
      <c r="AT3">
        <v>1.43330646703E-3</v>
      </c>
      <c r="AU3">
        <v>0.86279863828799996</v>
      </c>
      <c r="AV3">
        <v>2.5100808164300002E-4</v>
      </c>
      <c r="AW3">
        <v>-1.4847995308899999</v>
      </c>
      <c r="AX3">
        <v>1073</v>
      </c>
      <c r="AY3">
        <v>2.6615000000000002</v>
      </c>
      <c r="AZ3">
        <v>2.67</v>
      </c>
    </row>
    <row r="4" spans="1:52" ht="19">
      <c r="A4" s="3">
        <v>42979</v>
      </c>
      <c r="B4" s="1" t="s">
        <v>53</v>
      </c>
      <c r="C4">
        <v>1.5778805214299999E-3</v>
      </c>
      <c r="D4">
        <v>3.4266168538500002E-3</v>
      </c>
      <c r="E4">
        <v>-7.3201880895500003E-3</v>
      </c>
      <c r="F4">
        <v>3.4018724512699999E-3</v>
      </c>
      <c r="G4">
        <v>-5.2323967906399999E-3</v>
      </c>
      <c r="H4">
        <v>-2.5496356707400001E-2</v>
      </c>
      <c r="I4">
        <v>1.82399192985E-3</v>
      </c>
      <c r="J4">
        <v>1.82399192985E-3</v>
      </c>
      <c r="K4">
        <v>1.8057799367899999E-3</v>
      </c>
      <c r="L4">
        <v>-8.6590136444899997E-3</v>
      </c>
      <c r="M4">
        <v>1.8176168617900001E-2</v>
      </c>
      <c r="N4">
        <v>-1.8176168617900001E-2</v>
      </c>
      <c r="O4">
        <v>144.81</v>
      </c>
      <c r="P4">
        <v>146.755</v>
      </c>
      <c r="Q4">
        <v>2.509316583E-2</v>
      </c>
      <c r="R4">
        <v>-0.40674616073300002</v>
      </c>
      <c r="S4">
        <v>0.102732595757</v>
      </c>
      <c r="T4">
        <v>-1.7142264192200001</v>
      </c>
      <c r="U4">
        <v>3.6245402681000002E-2</v>
      </c>
      <c r="V4">
        <v>-0.41979575853700002</v>
      </c>
      <c r="W4">
        <v>38065</v>
      </c>
      <c r="X4">
        <v>145.88800000000001</v>
      </c>
      <c r="Y4">
        <v>0.74442372764300002</v>
      </c>
      <c r="Z4">
        <v>1.0996926230299999</v>
      </c>
      <c r="AA4">
        <v>0.35526889538500001</v>
      </c>
      <c r="AB4">
        <v>3.1019579451599999E-2</v>
      </c>
      <c r="AC4">
        <v>-0.361012437618</v>
      </c>
      <c r="AD4">
        <v>5.3142466016799998E-2</v>
      </c>
      <c r="AE4">
        <v>-0.615613695154</v>
      </c>
      <c r="AF4">
        <v>39283</v>
      </c>
      <c r="AG4">
        <v>145.61000000000001</v>
      </c>
      <c r="AH4">
        <v>8.4606124342100006E-3</v>
      </c>
      <c r="AI4">
        <v>0.16034767161499999</v>
      </c>
      <c r="AJ4">
        <v>1.6438448197000001E-2</v>
      </c>
      <c r="AK4">
        <v>0.25563583977100002</v>
      </c>
      <c r="AL4">
        <v>16606</v>
      </c>
      <c r="AM4">
        <v>145.94999999999999</v>
      </c>
      <c r="AN4">
        <v>1.0278716552700001E-2</v>
      </c>
      <c r="AO4">
        <v>8.8855051437099999E-2</v>
      </c>
      <c r="AP4">
        <v>1.9221191542600002E-2</v>
      </c>
      <c r="AQ4">
        <v>0.15175091737099999</v>
      </c>
      <c r="AR4">
        <v>8919</v>
      </c>
      <c r="AS4">
        <v>147.21</v>
      </c>
      <c r="AT4">
        <v>1.35575427406E-2</v>
      </c>
      <c r="AU4">
        <v>-5.96277931661E-2</v>
      </c>
      <c r="AV4">
        <v>2.2336142556199999E-2</v>
      </c>
      <c r="AW4">
        <v>1.88008961072E-2</v>
      </c>
      <c r="AX4">
        <v>10470</v>
      </c>
      <c r="AY4">
        <v>147.71</v>
      </c>
      <c r="AZ4">
        <v>148.71</v>
      </c>
    </row>
    <row r="5" spans="1:52" ht="19">
      <c r="A5" s="3">
        <v>42979</v>
      </c>
      <c r="B5" s="1" t="s">
        <v>54</v>
      </c>
      <c r="C5">
        <v>-1.2037473261200001E-2</v>
      </c>
      <c r="D5">
        <v>-1.07924885511E-2</v>
      </c>
      <c r="E5">
        <v>-6.05675035276E-2</v>
      </c>
      <c r="F5">
        <v>-6.7356145609599998E-4</v>
      </c>
      <c r="G5">
        <v>-1.3727213673700001E-2</v>
      </c>
      <c r="H5">
        <v>-0.13980437812800001</v>
      </c>
      <c r="I5">
        <v>1.13639118051E-2</v>
      </c>
      <c r="J5">
        <v>1.13639118051E-2</v>
      </c>
      <c r="K5">
        <v>2.9347251226099999E-3</v>
      </c>
      <c r="L5">
        <v>-2.9347251226099999E-3</v>
      </c>
      <c r="M5">
        <v>7.9236874600800006E-2</v>
      </c>
      <c r="N5">
        <v>-7.9236874600800006E-2</v>
      </c>
      <c r="O5">
        <v>5.66</v>
      </c>
      <c r="P5">
        <v>5.84</v>
      </c>
      <c r="Q5">
        <v>0.23025757212100001</v>
      </c>
      <c r="R5">
        <v>2.76406703916</v>
      </c>
      <c r="S5">
        <v>-4.1145064111299999E-2</v>
      </c>
      <c r="T5">
        <v>1.2890380350099999</v>
      </c>
      <c r="U5">
        <v>-0.211846959389</v>
      </c>
      <c r="V5">
        <v>-2.7339205258599999</v>
      </c>
      <c r="W5">
        <v>6264</v>
      </c>
      <c r="X5">
        <v>6.1191000000000004</v>
      </c>
      <c r="Y5">
        <v>8.1113074204900002</v>
      </c>
      <c r="Z5">
        <v>-0.40971745200499998</v>
      </c>
      <c r="AA5">
        <v>-8.5210248725</v>
      </c>
      <c r="AB5">
        <v>0.11126214318700001</v>
      </c>
      <c r="AC5">
        <v>4.3009321595800003</v>
      </c>
      <c r="AD5">
        <v>7.9871249039400002E-2</v>
      </c>
      <c r="AE5">
        <v>-1.1797476181</v>
      </c>
      <c r="AF5">
        <v>2500</v>
      </c>
      <c r="AG5">
        <v>6.18</v>
      </c>
      <c r="AH5">
        <v>5.6954569868699997E-2</v>
      </c>
      <c r="AI5">
        <v>5.64172826247</v>
      </c>
      <c r="AJ5">
        <v>0.115425371884</v>
      </c>
      <c r="AK5">
        <v>-1.9703275846399999</v>
      </c>
      <c r="AL5">
        <v>651</v>
      </c>
      <c r="AM5">
        <v>6.12</v>
      </c>
      <c r="AN5">
        <v>3.58837798806E-2</v>
      </c>
      <c r="AO5">
        <v>6.3226137356200001</v>
      </c>
      <c r="AP5">
        <v>0.107917413797</v>
      </c>
      <c r="AQ5">
        <v>-1.7358793406999999</v>
      </c>
      <c r="AR5">
        <v>1847</v>
      </c>
      <c r="AS5">
        <v>6.1501000000000001</v>
      </c>
      <c r="AT5">
        <v>5.8756445872600004E-3</v>
      </c>
      <c r="AU5">
        <v>7.6951760281999997</v>
      </c>
      <c r="AV5">
        <v>7.3398171773499998E-2</v>
      </c>
      <c r="AW5">
        <v>-6.3734900658500002E-2</v>
      </c>
      <c r="AX5">
        <v>430</v>
      </c>
      <c r="AY5">
        <v>6.04</v>
      </c>
      <c r="AZ5">
        <v>6.0590000000000002</v>
      </c>
    </row>
    <row r="6" spans="1:52" ht="19">
      <c r="A6" s="3">
        <v>42979</v>
      </c>
      <c r="B6" s="1" t="s">
        <v>55</v>
      </c>
      <c r="C6">
        <v>-2.4115096199600001E-3</v>
      </c>
      <c r="D6">
        <v>-1.1739584138399999E-3</v>
      </c>
      <c r="E6">
        <v>-3.57233552053E-3</v>
      </c>
      <c r="F6">
        <v>-3.13419896765E-3</v>
      </c>
      <c r="G6">
        <v>-2.6468399901799998E-3</v>
      </c>
      <c r="H6">
        <v>-1.9579242350400001E-2</v>
      </c>
      <c r="I6">
        <v>7.2268934768800002E-4</v>
      </c>
      <c r="J6">
        <v>-7.2268934768800002E-4</v>
      </c>
      <c r="K6">
        <v>1.4728815763499999E-3</v>
      </c>
      <c r="L6">
        <v>-1.4728815763499999E-3</v>
      </c>
      <c r="M6">
        <v>1.6006906829900001E-2</v>
      </c>
      <c r="N6">
        <v>-1.6006906829900001E-2</v>
      </c>
      <c r="O6">
        <v>61.22</v>
      </c>
      <c r="P6">
        <v>61.68</v>
      </c>
      <c r="Q6">
        <v>4.4334618140800003E-2</v>
      </c>
      <c r="R6">
        <v>-0.41974838235400003</v>
      </c>
      <c r="S6">
        <v>9.9369377750100005E-2</v>
      </c>
      <c r="T6">
        <v>-0.51346248913299997</v>
      </c>
      <c r="U6">
        <v>4.0859477907299997E-2</v>
      </c>
      <c r="V6">
        <v>0.20418829813600001</v>
      </c>
      <c r="W6">
        <v>52051</v>
      </c>
      <c r="X6">
        <v>61.63</v>
      </c>
      <c r="Y6">
        <v>0.66971577915699998</v>
      </c>
      <c r="Z6">
        <v>1.7861175553499999</v>
      </c>
      <c r="AA6">
        <v>1.11640177619</v>
      </c>
      <c r="AB6">
        <v>3.4592174869799999E-2</v>
      </c>
      <c r="AC6">
        <v>-0.32003130079699998</v>
      </c>
      <c r="AD6">
        <v>4.2426646790200001E-2</v>
      </c>
      <c r="AE6">
        <v>0.30163449223700001</v>
      </c>
      <c r="AF6">
        <v>35029</v>
      </c>
      <c r="AG6">
        <v>62.47</v>
      </c>
      <c r="AH6">
        <v>2.0840369616700001E-2</v>
      </c>
      <c r="AI6">
        <v>2.77569964941E-2</v>
      </c>
      <c r="AJ6">
        <v>2.6755158812299999E-2</v>
      </c>
      <c r="AK6">
        <v>0.69207220238300005</v>
      </c>
      <c r="AL6">
        <v>28000</v>
      </c>
      <c r="AM6">
        <v>61.9</v>
      </c>
      <c r="AN6">
        <v>8.5899373622400008E-3</v>
      </c>
      <c r="AO6">
        <v>0.44067736895300003</v>
      </c>
      <c r="AP6">
        <v>1.6323991692500001E-2</v>
      </c>
      <c r="AQ6">
        <v>1.04217883899</v>
      </c>
      <c r="AR6">
        <v>17243</v>
      </c>
      <c r="AS6">
        <v>61.7</v>
      </c>
      <c r="AT6">
        <v>2.9799450250300001E-3</v>
      </c>
      <c r="AU6">
        <v>0.69520657325900004</v>
      </c>
      <c r="AV6">
        <v>4.1481214370599996E-3</v>
      </c>
      <c r="AW6">
        <v>1.64269589603</v>
      </c>
      <c r="AX6">
        <v>16795</v>
      </c>
      <c r="AY6">
        <v>61.75</v>
      </c>
      <c r="AZ6">
        <v>62.221699999999998</v>
      </c>
    </row>
    <row r="7" spans="1:52" ht="19">
      <c r="A7" s="3">
        <v>42979</v>
      </c>
      <c r="B7" s="1" t="s">
        <v>56</v>
      </c>
      <c r="C7">
        <v>-1.0986953992599999E-2</v>
      </c>
      <c r="D7">
        <v>-1.1474996017299999E-2</v>
      </c>
      <c r="E7">
        <v>-1.54386653447E-2</v>
      </c>
      <c r="F7">
        <v>-1.50251160161E-2</v>
      </c>
      <c r="G7">
        <v>-2.3368765585E-2</v>
      </c>
      <c r="H7">
        <v>-3.4607793153900002E-2</v>
      </c>
      <c r="I7">
        <v>4.0381620235699998E-3</v>
      </c>
      <c r="J7">
        <v>-4.0381620235699998E-3</v>
      </c>
      <c r="K7">
        <v>1.18937695678E-2</v>
      </c>
      <c r="L7">
        <v>-1.18937695678E-2</v>
      </c>
      <c r="M7">
        <v>1.91691278093E-2</v>
      </c>
      <c r="N7">
        <v>-1.91691278093E-2</v>
      </c>
      <c r="O7">
        <v>23.52</v>
      </c>
      <c r="P7">
        <v>22</v>
      </c>
      <c r="Q7">
        <v>-3.9183021999100003E-2</v>
      </c>
      <c r="R7">
        <v>1.0863875288</v>
      </c>
      <c r="S7">
        <v>1.32458902141E-2</v>
      </c>
      <c r="T7">
        <v>0.53275551396999998</v>
      </c>
      <c r="U7">
        <v>7.7897178079699994E-2</v>
      </c>
      <c r="V7">
        <v>-1.0917902445000001</v>
      </c>
      <c r="W7">
        <v>98223</v>
      </c>
      <c r="X7">
        <v>23.18</v>
      </c>
      <c r="Y7">
        <v>-1.4455782312900001</v>
      </c>
      <c r="Z7">
        <v>-0.93520786588500004</v>
      </c>
      <c r="AA7">
        <v>0.51037036540799996</v>
      </c>
      <c r="AB7">
        <v>-0.12996934098900001</v>
      </c>
      <c r="AC7">
        <v>2.13914797807</v>
      </c>
      <c r="AD7">
        <v>-0.14838253686299999</v>
      </c>
      <c r="AE7">
        <v>2.4839264164700001</v>
      </c>
      <c r="AF7">
        <v>34725</v>
      </c>
      <c r="AG7">
        <v>22.38</v>
      </c>
      <c r="AH7">
        <v>-8.5309097759199995E-2</v>
      </c>
      <c r="AI7">
        <v>0.98525667433700004</v>
      </c>
      <c r="AJ7">
        <v>-0.116697090184</v>
      </c>
      <c r="AK7">
        <v>1.62861538789</v>
      </c>
      <c r="AL7">
        <v>62607</v>
      </c>
      <c r="AM7">
        <v>22.69</v>
      </c>
      <c r="AN7">
        <v>-4.5738031528800002E-2</v>
      </c>
      <c r="AO7">
        <v>-0.33852437127099999</v>
      </c>
      <c r="AP7">
        <v>-5.4263865924200003E-2</v>
      </c>
      <c r="AQ7">
        <v>-0.488959647286</v>
      </c>
      <c r="AR7">
        <v>26721</v>
      </c>
      <c r="AS7">
        <v>22.283000000000001</v>
      </c>
      <c r="AT7">
        <v>-3.2335602972100003E-2</v>
      </c>
      <c r="AU7">
        <v>-1.00214492633</v>
      </c>
      <c r="AV7">
        <v>-3.8121525108200001E-2</v>
      </c>
      <c r="AW7">
        <v>-1.27348777014</v>
      </c>
      <c r="AX7">
        <v>14976</v>
      </c>
      <c r="AY7">
        <v>22.235600000000002</v>
      </c>
      <c r="AZ7">
        <v>22.335000000000001</v>
      </c>
    </row>
    <row r="8" spans="1:52" ht="19">
      <c r="A8" s="3">
        <v>42979</v>
      </c>
      <c r="B8" s="1" t="s">
        <v>58</v>
      </c>
      <c r="C8">
        <v>3.7594058405699998E-3</v>
      </c>
      <c r="D8">
        <v>3.14080751039E-3</v>
      </c>
      <c r="E8">
        <v>-5.1646028390200005E-4</v>
      </c>
      <c r="F8">
        <v>-6.6290848086399999E-3</v>
      </c>
      <c r="G8">
        <v>3.62453946997E-3</v>
      </c>
      <c r="H8">
        <v>-1.77842430252E-2</v>
      </c>
      <c r="I8">
        <v>2.8696789680700001E-3</v>
      </c>
      <c r="J8">
        <v>-1.03884906492E-2</v>
      </c>
      <c r="K8">
        <v>4.8373195958399998E-4</v>
      </c>
      <c r="L8">
        <v>4.8373195958399998E-4</v>
      </c>
      <c r="M8">
        <v>1.7267782741299999E-2</v>
      </c>
      <c r="N8">
        <v>-1.7267782741299999E-2</v>
      </c>
      <c r="O8">
        <v>22</v>
      </c>
      <c r="P8">
        <v>21.2</v>
      </c>
      <c r="Q8">
        <v>-8.1730708252500006E-2</v>
      </c>
      <c r="R8">
        <v>-3.4881730046600001</v>
      </c>
      <c r="S8">
        <v>-7.0113962229500001E-3</v>
      </c>
      <c r="T8">
        <v>-2.4054200644299999</v>
      </c>
      <c r="U8">
        <v>-3.4428426089700002E-2</v>
      </c>
      <c r="V8">
        <v>3.3436805059900001</v>
      </c>
      <c r="W8">
        <v>1000</v>
      </c>
      <c r="X8">
        <v>20.700099999999999</v>
      </c>
      <c r="Y8">
        <v>-5.9086363636400003</v>
      </c>
      <c r="Z8">
        <v>-2.22575503897</v>
      </c>
      <c r="AA8">
        <v>3.6828813246599998</v>
      </c>
      <c r="AB8">
        <v>-3.1899912297899999E-2</v>
      </c>
      <c r="AC8">
        <v>-4.0095120672200002</v>
      </c>
      <c r="AD8">
        <v>2.1712188437499998E-2</v>
      </c>
      <c r="AE8">
        <v>-2.1595721372300001</v>
      </c>
      <c r="AF8">
        <v>1000</v>
      </c>
      <c r="AG8">
        <v>20.79</v>
      </c>
      <c r="AH8">
        <v>-1.27620677195E-2</v>
      </c>
      <c r="AI8">
        <v>-4.3839830954299996</v>
      </c>
      <c r="AJ8">
        <v>4.2253995949599998E-2</v>
      </c>
      <c r="AK8">
        <v>-2.4964162070499998</v>
      </c>
      <c r="AL8">
        <v>100</v>
      </c>
      <c r="AM8">
        <v>21</v>
      </c>
      <c r="AN8">
        <v>-7.0619081384199998E-3</v>
      </c>
      <c r="AO8">
        <v>-4.5346733561099999</v>
      </c>
      <c r="AP8">
        <v>2.14611927473E-2</v>
      </c>
      <c r="AQ8">
        <v>-1.9458580786899999</v>
      </c>
      <c r="AR8">
        <v>200</v>
      </c>
      <c r="AS8">
        <v>20.9</v>
      </c>
      <c r="AT8">
        <v>-5.4012951783400005E-4</v>
      </c>
      <c r="AU8">
        <v>-4.7687682876100004</v>
      </c>
      <c r="AV8">
        <v>-1.15917949015E-2</v>
      </c>
      <c r="AW8">
        <v>-0.75002554516499997</v>
      </c>
      <c r="AX8">
        <v>100</v>
      </c>
      <c r="AY8">
        <v>20.98</v>
      </c>
      <c r="AZ8">
        <v>21.3</v>
      </c>
    </row>
    <row r="9" spans="1:52" ht="19">
      <c r="A9" s="3">
        <v>42979</v>
      </c>
      <c r="B9" s="1" t="s">
        <v>59</v>
      </c>
      <c r="C9">
        <v>1.51068655245E-3</v>
      </c>
      <c r="D9">
        <v>-1.56558686031E-3</v>
      </c>
      <c r="E9">
        <v>5.5159227365299997E-3</v>
      </c>
      <c r="F9">
        <v>9.4404358437099999E-3</v>
      </c>
      <c r="G9">
        <v>3.4943242057E-3</v>
      </c>
      <c r="H9">
        <v>1.41501732154E-2</v>
      </c>
      <c r="I9">
        <v>7.9297492912600003E-3</v>
      </c>
      <c r="J9">
        <v>7.9297492912600003E-3</v>
      </c>
      <c r="K9">
        <v>1.9287373453900001E-3</v>
      </c>
      <c r="L9">
        <v>5.0599110660099998E-3</v>
      </c>
      <c r="M9">
        <v>8.6342504788599998E-3</v>
      </c>
      <c r="N9">
        <v>8.6342504788599998E-3</v>
      </c>
      <c r="O9">
        <v>11.18</v>
      </c>
      <c r="P9">
        <v>11.37</v>
      </c>
      <c r="Q9">
        <v>4.07764709318E-2</v>
      </c>
      <c r="R9">
        <v>0.53961745318200005</v>
      </c>
      <c r="S9">
        <v>6.49550600284E-2</v>
      </c>
      <c r="T9">
        <v>0.43136937923599999</v>
      </c>
      <c r="U9">
        <v>3.9372045757599998E-2</v>
      </c>
      <c r="V9">
        <v>-0.42829437067300002</v>
      </c>
      <c r="W9">
        <v>224579</v>
      </c>
      <c r="X9">
        <v>11.34</v>
      </c>
      <c r="Y9">
        <v>1.43112701252</v>
      </c>
      <c r="Z9">
        <v>2.0756718038400002</v>
      </c>
      <c r="AA9">
        <v>0.64454479132099995</v>
      </c>
      <c r="AB9">
        <v>1.9842952475400001E-2</v>
      </c>
      <c r="AC9">
        <v>0.817323966974</v>
      </c>
      <c r="AD9">
        <v>4.2590258217900002E-2</v>
      </c>
      <c r="AE9">
        <v>0.62202835735200002</v>
      </c>
      <c r="AF9">
        <v>853017</v>
      </c>
      <c r="AG9">
        <v>11.404999999999999</v>
      </c>
      <c r="AH9">
        <v>1.1330503031499999E-2</v>
      </c>
      <c r="AI9">
        <v>1.04220754075</v>
      </c>
      <c r="AJ9">
        <v>3.0792655667499998E-2</v>
      </c>
      <c r="AK9">
        <v>0.91636718970499997</v>
      </c>
      <c r="AL9">
        <v>60256</v>
      </c>
      <c r="AM9">
        <v>11.35</v>
      </c>
      <c r="AN9">
        <v>5.6711313962499999E-4</v>
      </c>
      <c r="AO9">
        <v>1.4219648224300001</v>
      </c>
      <c r="AP9">
        <v>2.0507086303200001E-2</v>
      </c>
      <c r="AQ9">
        <v>1.28451573502</v>
      </c>
      <c r="AR9">
        <v>118647</v>
      </c>
      <c r="AS9">
        <v>11.275</v>
      </c>
      <c r="AT9">
        <v>-1.7915189646700001E-3</v>
      </c>
      <c r="AU9">
        <v>1.50502632013</v>
      </c>
      <c r="AV9">
        <v>1.0165910127300001E-2</v>
      </c>
      <c r="AW9">
        <v>1.7473262362999999</v>
      </c>
      <c r="AX9">
        <v>14442</v>
      </c>
      <c r="AY9">
        <v>11.35</v>
      </c>
      <c r="AZ9">
        <v>11.37</v>
      </c>
    </row>
    <row r="10" spans="1:52" ht="19">
      <c r="A10" s="3">
        <v>42979</v>
      </c>
      <c r="B10" s="1" t="s">
        <v>60</v>
      </c>
      <c r="C10">
        <v>1.0939669784599999E-3</v>
      </c>
      <c r="D10">
        <v>-3.1892869267899998E-2</v>
      </c>
      <c r="E10">
        <v>3.6823066121299999E-2</v>
      </c>
      <c r="F10">
        <v>8.4225407676899993E-3</v>
      </c>
      <c r="G10">
        <v>-5.7681894269600003E-3</v>
      </c>
      <c r="H10">
        <v>3.83608724444E-2</v>
      </c>
      <c r="I10">
        <v>7.3285737892299996E-3</v>
      </c>
      <c r="J10">
        <v>7.3285737892299996E-3</v>
      </c>
      <c r="K10">
        <v>2.6124679841E-2</v>
      </c>
      <c r="L10">
        <v>2.6124679841E-2</v>
      </c>
      <c r="M10">
        <v>1.53780632319E-3</v>
      </c>
      <c r="N10">
        <v>1.53780632319E-3</v>
      </c>
      <c r="O10">
        <v>29.78</v>
      </c>
      <c r="P10">
        <v>31.4</v>
      </c>
      <c r="Q10">
        <v>0.14294512384700001</v>
      </c>
      <c r="R10">
        <v>0.95661648062799998</v>
      </c>
      <c r="S10">
        <v>0.31137015993200001</v>
      </c>
      <c r="T10">
        <v>-2.1055255758899998</v>
      </c>
      <c r="U10">
        <v>0.21483611373299999</v>
      </c>
      <c r="V10">
        <v>-4.1002011541699996</v>
      </c>
      <c r="W10">
        <v>100</v>
      </c>
      <c r="X10">
        <v>31</v>
      </c>
      <c r="Y10">
        <v>4.0967092008100003</v>
      </c>
      <c r="Z10">
        <v>7.7374070127900003</v>
      </c>
      <c r="AA10">
        <v>3.64069781198</v>
      </c>
      <c r="AB10">
        <v>8.5609350299599998E-2</v>
      </c>
      <c r="AC10">
        <v>1.74407828152</v>
      </c>
      <c r="AD10">
        <v>0.22640834740599999</v>
      </c>
      <c r="AE10">
        <v>-0.184637609359</v>
      </c>
      <c r="AF10">
        <v>400</v>
      </c>
      <c r="AG10">
        <v>31.63</v>
      </c>
      <c r="AH10">
        <v>3.1536799267200002E-2</v>
      </c>
      <c r="AI10">
        <v>3.2029485580200001</v>
      </c>
      <c r="AJ10">
        <v>0.12785886343700001</v>
      </c>
      <c r="AK10">
        <v>2.4049118550799999</v>
      </c>
      <c r="AL10">
        <v>1700</v>
      </c>
      <c r="AM10">
        <v>31.08</v>
      </c>
      <c r="AN10">
        <v>3.4952988388300001E-2</v>
      </c>
      <c r="AO10">
        <v>3.0494810137699999</v>
      </c>
      <c r="AP10">
        <v>0.101355491667</v>
      </c>
      <c r="AQ10">
        <v>3.3244614215400001</v>
      </c>
      <c r="AR10">
        <v>400</v>
      </c>
      <c r="AS10">
        <v>31.96</v>
      </c>
      <c r="AT10">
        <v>2.58881093317E-2</v>
      </c>
      <c r="AU10">
        <v>3.5457466201900001</v>
      </c>
      <c r="AV10">
        <v>5.7824485081700003E-2</v>
      </c>
      <c r="AW10">
        <v>5.6655356167099997</v>
      </c>
      <c r="AX10">
        <v>1800</v>
      </c>
      <c r="AY10">
        <v>32</v>
      </c>
      <c r="AZ10">
        <v>32.630000000000003</v>
      </c>
    </row>
    <row r="11" spans="1:52" ht="19">
      <c r="A11" s="3">
        <v>42979</v>
      </c>
      <c r="B11" s="1" t="s">
        <v>61</v>
      </c>
      <c r="C11">
        <v>2.3562566649499999E-2</v>
      </c>
      <c r="D11">
        <v>-2.8153076976199999E-3</v>
      </c>
      <c r="E11">
        <v>-1.09785480472E-2</v>
      </c>
      <c r="F11">
        <v>-3.1745653071800002E-2</v>
      </c>
      <c r="G11">
        <v>-3.1644050498699998E-2</v>
      </c>
      <c r="H11">
        <v>-0.14158090688899999</v>
      </c>
      <c r="I11">
        <v>8.1830864223100003E-3</v>
      </c>
      <c r="J11">
        <v>-5.5308219721299998E-2</v>
      </c>
      <c r="K11">
        <v>2.88287428011E-2</v>
      </c>
      <c r="L11">
        <v>-2.88287428011E-2</v>
      </c>
      <c r="M11">
        <v>0.130602358842</v>
      </c>
      <c r="N11">
        <v>-0.130602358842</v>
      </c>
      <c r="O11">
        <v>33.4</v>
      </c>
      <c r="P11">
        <v>37.9</v>
      </c>
      <c r="Q11">
        <v>0.236535819865</v>
      </c>
      <c r="R11">
        <v>1.88008632852</v>
      </c>
      <c r="S11">
        <v>-0.182900687777</v>
      </c>
      <c r="T11">
        <v>1.1095763790199999</v>
      </c>
      <c r="U11">
        <v>-0.21008088142299999</v>
      </c>
      <c r="V11">
        <v>-4.8366460267600004</v>
      </c>
      <c r="W11">
        <v>400</v>
      </c>
      <c r="X11">
        <v>35.65</v>
      </c>
      <c r="Y11">
        <v>6.7365269461099997</v>
      </c>
      <c r="Z11">
        <v>-2.8383643360300002</v>
      </c>
      <c r="AA11">
        <v>-9.5748912821300003</v>
      </c>
      <c r="AB11">
        <v>0.113864756776</v>
      </c>
      <c r="AC11">
        <v>3.3658129060299999</v>
      </c>
      <c r="AD11">
        <v>-7.0327463984600005E-2</v>
      </c>
      <c r="AE11">
        <v>-0.36391655587900001</v>
      </c>
      <c r="AF11">
        <v>400</v>
      </c>
      <c r="AG11">
        <v>35.9</v>
      </c>
      <c r="AH11">
        <v>6.0038441290299997E-2</v>
      </c>
      <c r="AI11">
        <v>4.4330321579799996</v>
      </c>
      <c r="AJ11">
        <v>-2.2718321509200001E-2</v>
      </c>
      <c r="AK11">
        <v>-1.3177194647999999</v>
      </c>
      <c r="AL11">
        <v>500</v>
      </c>
      <c r="AM11">
        <v>36.299999999999997</v>
      </c>
      <c r="AN11">
        <v>5.7142076123700002E-2</v>
      </c>
      <c r="AO11">
        <v>4.4992416529600003</v>
      </c>
      <c r="AP11">
        <v>-2.1682393608500002E-2</v>
      </c>
      <c r="AQ11">
        <v>-1.33236967188</v>
      </c>
      <c r="AR11">
        <v>100</v>
      </c>
      <c r="AS11">
        <v>37.450000000000003</v>
      </c>
      <c r="AT11">
        <v>5.5774159570699998E-2</v>
      </c>
      <c r="AU11">
        <v>4.5710950823700003</v>
      </c>
      <c r="AV11">
        <v>-2.9578555098399999E-2</v>
      </c>
      <c r="AW11">
        <v>-1.0469914202599999</v>
      </c>
      <c r="AX11">
        <v>300</v>
      </c>
      <c r="AY11">
        <v>37.505000000000003</v>
      </c>
      <c r="AZ11">
        <v>37.9</v>
      </c>
    </row>
    <row r="12" spans="1:52" ht="19">
      <c r="A12" s="3">
        <v>42979</v>
      </c>
      <c r="B12" s="1" t="s">
        <v>62</v>
      </c>
      <c r="C12">
        <v>-6.3380106139700003E-4</v>
      </c>
      <c r="D12">
        <v>-4.0307929445599998E-4</v>
      </c>
      <c r="E12">
        <v>-1.84948532086E-2</v>
      </c>
      <c r="F12">
        <v>1.8952131423000001E-3</v>
      </c>
      <c r="G12">
        <v>-3.9827108912600002E-3</v>
      </c>
      <c r="H12">
        <v>-2.5382219225199999E-2</v>
      </c>
      <c r="I12">
        <v>1.2614120809E-3</v>
      </c>
      <c r="J12">
        <v>2.5290142037E-3</v>
      </c>
      <c r="K12">
        <v>3.5796315967999998E-3</v>
      </c>
      <c r="L12">
        <v>-3.5796315967999998E-3</v>
      </c>
      <c r="M12">
        <v>6.8873660165999998E-3</v>
      </c>
      <c r="N12">
        <v>-6.8873660165999998E-3</v>
      </c>
      <c r="O12">
        <v>40.229999999999997</v>
      </c>
      <c r="P12">
        <v>41.01</v>
      </c>
      <c r="Q12">
        <v>0.115915090124</v>
      </c>
      <c r="R12">
        <v>0.24087787276200001</v>
      </c>
      <c r="S12">
        <v>7.2826207732300002E-2</v>
      </c>
      <c r="T12">
        <v>-0.51114745737099998</v>
      </c>
      <c r="U12">
        <v>-4.4398940672699998E-2</v>
      </c>
      <c r="V12">
        <v>-0.72247594966799999</v>
      </c>
      <c r="W12">
        <v>900</v>
      </c>
      <c r="X12">
        <v>41.48</v>
      </c>
      <c r="Y12">
        <v>3.1071339796199999</v>
      </c>
      <c r="Z12">
        <v>1.89317227316</v>
      </c>
      <c r="AA12">
        <v>-1.2139617064599999</v>
      </c>
      <c r="AB12">
        <v>3.7783472051400001E-2</v>
      </c>
      <c r="AC12">
        <v>1.2768624901900001</v>
      </c>
      <c r="AD12">
        <v>6.2376812245800002E-2</v>
      </c>
      <c r="AE12">
        <v>-0.18179397141600001</v>
      </c>
      <c r="AF12">
        <v>100</v>
      </c>
      <c r="AG12">
        <v>41.365000000000002</v>
      </c>
      <c r="AH12">
        <v>2.1242306988E-2</v>
      </c>
      <c r="AI12">
        <v>1.64295057811</v>
      </c>
      <c r="AJ12">
        <v>3.9235235163600002E-2</v>
      </c>
      <c r="AK12">
        <v>0.352849475681</v>
      </c>
      <c r="AL12">
        <v>1000</v>
      </c>
      <c r="AM12">
        <v>41.5</v>
      </c>
      <c r="AN12">
        <v>1.38080233568E-2</v>
      </c>
      <c r="AO12">
        <v>1.88382692797</v>
      </c>
      <c r="AP12">
        <v>2.77953687608E-2</v>
      </c>
      <c r="AQ12">
        <v>0.72635066856899999</v>
      </c>
      <c r="AR12">
        <v>2620</v>
      </c>
      <c r="AS12">
        <v>41.48</v>
      </c>
      <c r="AT12">
        <v>3.46811541614E-3</v>
      </c>
      <c r="AU12">
        <v>2.3708491504700002</v>
      </c>
      <c r="AV12">
        <v>1.3672909873000001E-2</v>
      </c>
      <c r="AW12">
        <v>1.37789818677</v>
      </c>
      <c r="AX12">
        <v>400</v>
      </c>
      <c r="AY12">
        <v>41.12</v>
      </c>
      <c r="AZ12">
        <v>41.3</v>
      </c>
    </row>
    <row r="13" spans="1:52" ht="19">
      <c r="A13" s="3">
        <v>42979</v>
      </c>
      <c r="B13" s="1" t="s">
        <v>63</v>
      </c>
      <c r="C13">
        <v>1.29589612925E-3</v>
      </c>
      <c r="D13">
        <v>-2.72526275793E-3</v>
      </c>
      <c r="E13">
        <v>-1.0234438638E-2</v>
      </c>
      <c r="F13">
        <v>1.17624361603E-3</v>
      </c>
      <c r="G13">
        <v>-2.45553397773E-3</v>
      </c>
      <c r="H13">
        <v>-1.47401778625E-2</v>
      </c>
      <c r="I13">
        <v>1.19652513221E-4</v>
      </c>
      <c r="J13">
        <v>-1.19652513221E-4</v>
      </c>
      <c r="K13">
        <v>2.6972878019900003E-4</v>
      </c>
      <c r="L13">
        <v>2.6972878019900003E-4</v>
      </c>
      <c r="M13">
        <v>4.5057392244500002E-3</v>
      </c>
      <c r="N13">
        <v>-4.5057392244500002E-3</v>
      </c>
      <c r="O13">
        <v>36.729999999999997</v>
      </c>
      <c r="P13">
        <v>37.35</v>
      </c>
      <c r="Q13">
        <v>3.7079534861599997E-2</v>
      </c>
      <c r="R13">
        <v>0.79753060778999996</v>
      </c>
      <c r="S13">
        <v>2.4061096619000001E-2</v>
      </c>
      <c r="T13">
        <v>0.96643500681100003</v>
      </c>
      <c r="U13">
        <v>1.24315742599E-2</v>
      </c>
      <c r="V13">
        <v>-0.36987407120999999</v>
      </c>
      <c r="W13">
        <v>80870</v>
      </c>
      <c r="X13">
        <v>37.200000000000003</v>
      </c>
      <c r="Y13">
        <v>1.2796079498999999</v>
      </c>
      <c r="Z13">
        <v>1.25888724083</v>
      </c>
      <c r="AA13">
        <v>-2.07207090772E-2</v>
      </c>
      <c r="AB13">
        <v>2.29636300951E-2</v>
      </c>
      <c r="AC13">
        <v>0.94416793436799995</v>
      </c>
      <c r="AD13">
        <v>1.9302503456799999E-2</v>
      </c>
      <c r="AE13">
        <v>0.76102469818600005</v>
      </c>
      <c r="AF13">
        <v>108060</v>
      </c>
      <c r="AG13">
        <v>37.67</v>
      </c>
      <c r="AH13">
        <v>1.9436691742099999E-2</v>
      </c>
      <c r="AI13">
        <v>1.0569666226600001</v>
      </c>
      <c r="AJ13">
        <v>2.0917352990900001E-2</v>
      </c>
      <c r="AK13">
        <v>0.74023323432300003</v>
      </c>
      <c r="AL13">
        <v>52879</v>
      </c>
      <c r="AM13">
        <v>37.549999999999997</v>
      </c>
      <c r="AN13">
        <v>1.06800646245E-2</v>
      </c>
      <c r="AO13">
        <v>1.3625279077200001</v>
      </c>
      <c r="AP13">
        <v>1.39858306003E-2</v>
      </c>
      <c r="AQ13">
        <v>0.98292416367299995</v>
      </c>
      <c r="AR13">
        <v>19938</v>
      </c>
      <c r="AS13">
        <v>37.484999999999999</v>
      </c>
      <c r="AT13">
        <v>3.0642040878E-3</v>
      </c>
      <c r="AU13">
        <v>1.7115611268499999</v>
      </c>
      <c r="AV13">
        <v>5.8495724758300003E-3</v>
      </c>
      <c r="AW13">
        <v>1.3709524023499999</v>
      </c>
      <c r="AX13">
        <v>8884</v>
      </c>
      <c r="AY13">
        <v>37.583300000000001</v>
      </c>
      <c r="AZ13">
        <v>37.61</v>
      </c>
    </row>
    <row r="14" spans="1:52" ht="19">
      <c r="A14" s="3">
        <v>42979</v>
      </c>
      <c r="B14" s="1" t="s">
        <v>64</v>
      </c>
      <c r="C14">
        <v>-7.2094299609200003E-4</v>
      </c>
      <c r="D14">
        <v>-3.5010971794800002E-4</v>
      </c>
      <c r="E14">
        <v>-4.3238660449299998E-3</v>
      </c>
      <c r="F14">
        <v>-1.93774376392E-3</v>
      </c>
      <c r="G14">
        <v>6.7584012119199996E-3</v>
      </c>
      <c r="H14">
        <v>-3.66627789755E-2</v>
      </c>
      <c r="I14">
        <v>1.2168007678199999E-3</v>
      </c>
      <c r="J14">
        <v>-1.2168007678199999E-3</v>
      </c>
      <c r="K14">
        <v>6.4082914939700003E-3</v>
      </c>
      <c r="L14">
        <v>7.1085109298699998E-3</v>
      </c>
      <c r="M14">
        <v>3.2338912930599997E-2</v>
      </c>
      <c r="N14">
        <v>-3.2338912930599997E-2</v>
      </c>
      <c r="O14">
        <v>31.25</v>
      </c>
      <c r="P14">
        <v>31.2</v>
      </c>
      <c r="Q14">
        <v>1.8701807351799999E-3</v>
      </c>
      <c r="R14">
        <v>0.19150585451400001</v>
      </c>
      <c r="S14">
        <v>1.0503813543E-2</v>
      </c>
      <c r="T14">
        <v>-0.18752753413699999</v>
      </c>
      <c r="U14">
        <v>1.8733086828600001E-2</v>
      </c>
      <c r="V14">
        <v>-0.59223582482299997</v>
      </c>
      <c r="W14">
        <v>400</v>
      </c>
      <c r="X14">
        <v>31.25</v>
      </c>
      <c r="Y14">
        <v>0</v>
      </c>
      <c r="Z14">
        <v>0.27919062832800001</v>
      </c>
      <c r="AA14">
        <v>0.27919062832800001</v>
      </c>
      <c r="AB14">
        <v>-2.8027245528000001E-3</v>
      </c>
      <c r="AC14">
        <v>0.26374027627500002</v>
      </c>
      <c r="AD14">
        <v>1.3942170830099999E-2</v>
      </c>
      <c r="AE14">
        <v>-0.14489416509899999</v>
      </c>
      <c r="AF14">
        <v>200</v>
      </c>
      <c r="AG14">
        <v>31.225000000000001</v>
      </c>
      <c r="AH14">
        <v>-4.1812946579899996E-3</v>
      </c>
      <c r="AI14">
        <v>0.29099372937000001</v>
      </c>
      <c r="AJ14">
        <v>1.13473208101E-2</v>
      </c>
      <c r="AK14">
        <v>-8.7189524910399996E-2</v>
      </c>
      <c r="AL14">
        <v>800</v>
      </c>
      <c r="AM14">
        <v>31.25</v>
      </c>
      <c r="AN14">
        <v>-2.9255563680299999E-3</v>
      </c>
      <c r="AO14">
        <v>0.25458952982100003</v>
      </c>
      <c r="AP14">
        <v>7.7732144030900003E-3</v>
      </c>
      <c r="AQ14">
        <v>1.5107110846300001E-2</v>
      </c>
      <c r="AR14">
        <v>1022</v>
      </c>
      <c r="AS14">
        <v>31.274999999999999</v>
      </c>
      <c r="AT14">
        <v>-1.3571747133999999E-3</v>
      </c>
      <c r="AU14">
        <v>0.19138221863499999</v>
      </c>
      <c r="AV14">
        <v>4.4979594307500001E-3</v>
      </c>
      <c r="AW14">
        <v>0.14875761249300001</v>
      </c>
      <c r="AX14">
        <v>100</v>
      </c>
      <c r="AY14">
        <v>31.3</v>
      </c>
      <c r="AZ14">
        <v>31.3</v>
      </c>
    </row>
    <row r="15" spans="1:52" ht="19">
      <c r="A15" s="3">
        <v>42979</v>
      </c>
      <c r="B15" s="1" t="s">
        <v>65</v>
      </c>
      <c r="C15">
        <v>7.7409622461500002E-3</v>
      </c>
      <c r="D15">
        <v>-3.46051390056E-2</v>
      </c>
      <c r="E15">
        <v>-7.1968354099500004E-2</v>
      </c>
      <c r="F15">
        <v>-1.93723986371E-2</v>
      </c>
      <c r="G15">
        <v>-9.6770305117999996E-3</v>
      </c>
      <c r="H15">
        <v>-0.121496049853</v>
      </c>
      <c r="I15">
        <v>1.16314363909E-2</v>
      </c>
      <c r="J15">
        <v>-2.7113360883199999E-2</v>
      </c>
      <c r="K15">
        <v>2.4928108493799998E-2</v>
      </c>
      <c r="L15">
        <v>2.4928108493799998E-2</v>
      </c>
      <c r="M15">
        <v>4.9527695753199999E-2</v>
      </c>
      <c r="N15">
        <v>-4.9527695753199999E-2</v>
      </c>
      <c r="O15">
        <v>6.25</v>
      </c>
      <c r="P15">
        <v>6.45</v>
      </c>
      <c r="Q15">
        <v>-5.96016119747E-2</v>
      </c>
      <c r="R15">
        <v>2.9252393782400001</v>
      </c>
      <c r="S15">
        <v>0.215855553009</v>
      </c>
      <c r="T15">
        <v>0.30951445252400001</v>
      </c>
      <c r="U15">
        <v>0.287504280572</v>
      </c>
      <c r="V15">
        <v>-2.8490722885999999</v>
      </c>
      <c r="W15">
        <v>200</v>
      </c>
      <c r="X15">
        <v>6.25</v>
      </c>
      <c r="Y15">
        <v>0</v>
      </c>
      <c r="Z15">
        <v>5.3389847077899999</v>
      </c>
      <c r="AA15">
        <v>5.3389847077899999</v>
      </c>
      <c r="AB15">
        <v>-4.2888410260299999E-2</v>
      </c>
      <c r="AC15">
        <v>2.5246493859600001</v>
      </c>
      <c r="AD15">
        <v>9.2338624679299992E-3</v>
      </c>
      <c r="AE15">
        <v>2.7495365788899999</v>
      </c>
      <c r="AF15">
        <v>300</v>
      </c>
      <c r="AG15">
        <v>6.35</v>
      </c>
      <c r="AH15">
        <v>-1.6662355213799999E-2</v>
      </c>
      <c r="AI15">
        <v>2.0009780945300002</v>
      </c>
      <c r="AJ15">
        <v>-9.8254053082E-4</v>
      </c>
      <c r="AK15">
        <v>2.9327066607200001</v>
      </c>
      <c r="AL15">
        <v>200</v>
      </c>
      <c r="AM15">
        <v>6.35</v>
      </c>
      <c r="AN15">
        <v>2.23087380175E-2</v>
      </c>
      <c r="AO15">
        <v>0.92070250478500004</v>
      </c>
      <c r="AP15">
        <v>8.7611903744599998E-3</v>
      </c>
      <c r="AQ15">
        <v>2.6675821293599999</v>
      </c>
      <c r="AR15">
        <v>100</v>
      </c>
      <c r="AS15">
        <v>6.625</v>
      </c>
      <c r="AT15">
        <v>5.4111333030599999E-2</v>
      </c>
      <c r="AU15">
        <v>-0.35540047446</v>
      </c>
      <c r="AV15">
        <v>-1.3996070033E-2</v>
      </c>
      <c r="AW15">
        <v>3.7803317716399998</v>
      </c>
      <c r="AX15">
        <v>200</v>
      </c>
      <c r="AY15">
        <v>6.9999000000000002</v>
      </c>
      <c r="AZ15">
        <v>7</v>
      </c>
    </row>
    <row r="16" spans="1:52" ht="19">
      <c r="A16" s="3">
        <v>42979</v>
      </c>
      <c r="B16" s="1" t="s">
        <v>66</v>
      </c>
      <c r="C16">
        <v>1.35554790351E-2</v>
      </c>
      <c r="D16">
        <v>5.2799819178799999E-3</v>
      </c>
      <c r="E16">
        <v>3.31969774116E-2</v>
      </c>
      <c r="F16">
        <v>-2.9246838908799999E-3</v>
      </c>
      <c r="G16">
        <v>-9.8259420398599997E-3</v>
      </c>
      <c r="H16">
        <v>-4.2973095795800003E-3</v>
      </c>
      <c r="I16">
        <v>1.0630795144199999E-2</v>
      </c>
      <c r="J16">
        <v>-1.6480162925999998E-2</v>
      </c>
      <c r="K16">
        <v>4.5459601219799998E-3</v>
      </c>
      <c r="L16">
        <v>-1.5105923957699999E-2</v>
      </c>
      <c r="M16">
        <v>2.8899667832000001E-2</v>
      </c>
      <c r="N16">
        <v>-3.7494286991199999E-2</v>
      </c>
      <c r="O16">
        <v>8.8000000000000007</v>
      </c>
      <c r="P16">
        <v>9.5500000000000007</v>
      </c>
      <c r="Q16">
        <v>0.116664311136</v>
      </c>
      <c r="R16">
        <v>1.0129309576600001</v>
      </c>
      <c r="S16">
        <v>-1.6137299254399998E-2</v>
      </c>
      <c r="T16">
        <v>2.29481602166</v>
      </c>
      <c r="U16">
        <v>-9.5154064824900006E-2</v>
      </c>
      <c r="V16">
        <v>0.455325754069</v>
      </c>
      <c r="W16">
        <v>400</v>
      </c>
      <c r="X16">
        <v>9.1999999999999993</v>
      </c>
      <c r="Y16">
        <v>4.5454545454500002</v>
      </c>
      <c r="Z16">
        <v>1.7913585185900001</v>
      </c>
      <c r="AA16">
        <v>-2.7540960268600001</v>
      </c>
      <c r="AB16">
        <v>6.8286546799700004E-2</v>
      </c>
      <c r="AC16">
        <v>1.6237272029700001</v>
      </c>
      <c r="AD16">
        <v>-4.8678641875199999E-4</v>
      </c>
      <c r="AE16">
        <v>1.40857389055</v>
      </c>
      <c r="AF16">
        <v>100</v>
      </c>
      <c r="AG16">
        <v>9.2249999999999996</v>
      </c>
      <c r="AH16">
        <v>4.7804134934900003E-2</v>
      </c>
      <c r="AI16">
        <v>2.0836272868100001</v>
      </c>
      <c r="AJ16">
        <v>4.7936179931700003E-3</v>
      </c>
      <c r="AK16">
        <v>1.2668781882</v>
      </c>
      <c r="AL16">
        <v>100</v>
      </c>
      <c r="AM16">
        <v>9.2750000000000004</v>
      </c>
      <c r="AN16">
        <v>4.5331046069799999E-2</v>
      </c>
      <c r="AO16">
        <v>2.15807696184</v>
      </c>
      <c r="AP16">
        <v>1.87545027892E-2</v>
      </c>
      <c r="AQ16">
        <v>0.83436791344399996</v>
      </c>
      <c r="AR16">
        <v>200</v>
      </c>
      <c r="AS16">
        <v>9.4499999999999993</v>
      </c>
      <c r="AT16">
        <v>3.3616218646399999E-2</v>
      </c>
      <c r="AU16">
        <v>2.7116411546200001</v>
      </c>
      <c r="AV16">
        <v>1.71892814103E-2</v>
      </c>
      <c r="AW16">
        <v>0.92334036556200005</v>
      </c>
      <c r="AX16">
        <v>2000</v>
      </c>
      <c r="AY16">
        <v>9.41</v>
      </c>
      <c r="AZ16">
        <v>9.4749999999999996</v>
      </c>
    </row>
    <row r="17" spans="1:52" ht="19">
      <c r="A17" s="3">
        <v>42979</v>
      </c>
      <c r="B17" s="1" t="s">
        <v>67</v>
      </c>
      <c r="C17">
        <v>-4.1059456829600001E-4</v>
      </c>
      <c r="D17">
        <v>3.5381469812500001E-4</v>
      </c>
      <c r="E17">
        <v>1.49655851105E-2</v>
      </c>
      <c r="F17">
        <v>6.9327120937499997E-3</v>
      </c>
      <c r="G17">
        <v>8.1077929740400005E-3</v>
      </c>
      <c r="H17">
        <v>1.0305815379100001E-2</v>
      </c>
      <c r="I17">
        <v>6.5221175254600002E-3</v>
      </c>
      <c r="J17">
        <v>7.3433066620499999E-3</v>
      </c>
      <c r="K17">
        <v>7.7539782759200003E-3</v>
      </c>
      <c r="L17">
        <v>7.7539782759200003E-3</v>
      </c>
      <c r="M17">
        <v>4.6597697314200003E-3</v>
      </c>
      <c r="N17">
        <v>-4.6597697314200003E-3</v>
      </c>
      <c r="O17">
        <v>34.630000000000003</v>
      </c>
      <c r="P17">
        <v>34.659999999999997</v>
      </c>
      <c r="Q17">
        <v>-6.3565782329799994E-2</v>
      </c>
      <c r="R17">
        <v>0.69805824938500005</v>
      </c>
      <c r="S17">
        <v>5.6592624926399999E-2</v>
      </c>
      <c r="T17">
        <v>1.9572727963900001</v>
      </c>
      <c r="U17">
        <v>3.9212827406800002E-2</v>
      </c>
      <c r="V17">
        <v>3.0429280400000001</v>
      </c>
      <c r="W17">
        <v>3429</v>
      </c>
      <c r="X17">
        <v>34.799999999999997</v>
      </c>
      <c r="Y17">
        <v>0.49090384060100001</v>
      </c>
      <c r="Z17">
        <v>4.1035571105499997</v>
      </c>
      <c r="AA17">
        <v>3.61265326995</v>
      </c>
      <c r="AB17">
        <v>3.5161054809300001E-3</v>
      </c>
      <c r="AC17">
        <v>-9.4308016582299994E-2</v>
      </c>
      <c r="AD17">
        <v>6.6678296748099997E-2</v>
      </c>
      <c r="AE17">
        <v>1.5210647536899999</v>
      </c>
      <c r="AF17">
        <v>1900</v>
      </c>
      <c r="AG17">
        <v>34.710299999999997</v>
      </c>
      <c r="AH17">
        <v>2.3075215348599999E-3</v>
      </c>
      <c r="AI17">
        <v>-4.2103671362299998E-2</v>
      </c>
      <c r="AJ17">
        <v>2.66830698244E-2</v>
      </c>
      <c r="AK17">
        <v>2.5160391006</v>
      </c>
      <c r="AL17">
        <v>100</v>
      </c>
      <c r="AM17">
        <v>34.57</v>
      </c>
      <c r="AN17">
        <v>5.5648546047000003E-4</v>
      </c>
      <c r="AO17">
        <v>6.0793629569599996E-3</v>
      </c>
      <c r="AP17">
        <v>1.1263580051700001E-2</v>
      </c>
      <c r="AQ17">
        <v>3.0353867407399999</v>
      </c>
      <c r="AR17">
        <v>1500</v>
      </c>
      <c r="AS17">
        <v>34.76</v>
      </c>
      <c r="AT17">
        <v>1.9209361345500001E-3</v>
      </c>
      <c r="AU17">
        <v>-4.0936042484399998E-2</v>
      </c>
      <c r="AV17">
        <v>8.9235645756300004E-3</v>
      </c>
      <c r="AW17">
        <v>3.1623870219699999</v>
      </c>
      <c r="AX17">
        <v>100</v>
      </c>
      <c r="AY17">
        <v>34.61</v>
      </c>
      <c r="AZ17">
        <v>34.78</v>
      </c>
    </row>
    <row r="18" spans="1:52" ht="19">
      <c r="A18" s="3">
        <v>42979</v>
      </c>
      <c r="B18" s="1" t="s">
        <v>68</v>
      </c>
      <c r="C18">
        <v>9.1478554674700001E-3</v>
      </c>
      <c r="D18">
        <v>2.6918932520000001E-2</v>
      </c>
      <c r="E18">
        <v>-2.80986372485E-3</v>
      </c>
      <c r="F18">
        <v>-4.3675319711200004E-3</v>
      </c>
      <c r="G18">
        <v>-1.9072963329299999E-2</v>
      </c>
      <c r="H18">
        <v>2.0991593258199999E-2</v>
      </c>
      <c r="I18">
        <v>4.7803234963499997E-3</v>
      </c>
      <c r="J18">
        <v>-1.35153874386E-2</v>
      </c>
      <c r="K18">
        <v>7.8459691906099995E-3</v>
      </c>
      <c r="L18">
        <v>-4.5991895849300003E-2</v>
      </c>
      <c r="M18">
        <v>1.8181729533299999E-2</v>
      </c>
      <c r="N18">
        <v>2.3801456982999999E-2</v>
      </c>
      <c r="O18">
        <v>3.35</v>
      </c>
      <c r="P18">
        <v>3.57</v>
      </c>
      <c r="Q18">
        <v>8.0324765407899998E-2</v>
      </c>
      <c r="R18">
        <v>0.80321790003399995</v>
      </c>
      <c r="S18">
        <v>6.2079198970599998E-2</v>
      </c>
      <c r="T18">
        <v>0.45291569864499998</v>
      </c>
      <c r="U18">
        <v>-2.16445769717E-2</v>
      </c>
      <c r="V18">
        <v>-0.25338290542199998</v>
      </c>
      <c r="W18">
        <v>19000</v>
      </c>
      <c r="X18">
        <v>3.45</v>
      </c>
      <c r="Y18">
        <v>2.9850746268699999</v>
      </c>
      <c r="Z18">
        <v>2.2222315233900001</v>
      </c>
      <c r="AA18">
        <v>-0.76284310347999995</v>
      </c>
      <c r="AB18">
        <v>5.4725801530999998E-2</v>
      </c>
      <c r="AC18">
        <v>1.1947256186599999</v>
      </c>
      <c r="AD18">
        <v>7.8165105703400004E-2</v>
      </c>
      <c r="AE18">
        <v>1.8544359378800002E-2</v>
      </c>
      <c r="AF18">
        <v>200</v>
      </c>
      <c r="AG18">
        <v>3.47</v>
      </c>
      <c r="AH18">
        <v>1.4608387443499999E-2</v>
      </c>
      <c r="AI18">
        <v>2.1327683344700001</v>
      </c>
      <c r="AJ18">
        <v>4.4741177283399998E-2</v>
      </c>
      <c r="AK18">
        <v>0.83824587347199997</v>
      </c>
      <c r="AL18">
        <v>200</v>
      </c>
      <c r="AM18">
        <v>3.46</v>
      </c>
      <c r="AN18">
        <v>5.05424285877E-3</v>
      </c>
      <c r="AO18">
        <v>2.4462708961000001</v>
      </c>
      <c r="AP18">
        <v>2.9596823307299999E-2</v>
      </c>
      <c r="AQ18">
        <v>1.3497997375699999</v>
      </c>
      <c r="AR18">
        <v>2218</v>
      </c>
      <c r="AS18">
        <v>3.46</v>
      </c>
      <c r="AT18">
        <v>3.3663270626800002E-3</v>
      </c>
      <c r="AU18">
        <v>2.5293110049399998</v>
      </c>
      <c r="AV18">
        <v>1.7294416646499999E-2</v>
      </c>
      <c r="AW18">
        <v>1.9254995985400001</v>
      </c>
      <c r="AX18">
        <v>200</v>
      </c>
      <c r="AY18">
        <v>3.45</v>
      </c>
      <c r="AZ18">
        <v>3.45</v>
      </c>
    </row>
    <row r="19" spans="1:52" ht="19">
      <c r="A19" s="3">
        <v>42979</v>
      </c>
      <c r="B19" s="1" t="s">
        <v>69</v>
      </c>
      <c r="C19">
        <v>-1.7548911915199999E-3</v>
      </c>
      <c r="D19">
        <v>1.74132860669E-3</v>
      </c>
      <c r="E19">
        <v>1.19172503261E-3</v>
      </c>
      <c r="F19">
        <v>5.2054414138900003E-3</v>
      </c>
      <c r="G19">
        <v>6.7242470193900001E-3</v>
      </c>
      <c r="H19">
        <v>1.69089958319E-2</v>
      </c>
      <c r="I19">
        <v>3.4505502223700002E-3</v>
      </c>
      <c r="J19">
        <v>6.9603326054100004E-3</v>
      </c>
      <c r="K19">
        <v>4.9829184127000003E-3</v>
      </c>
      <c r="L19">
        <v>4.9829184127000003E-3</v>
      </c>
      <c r="M19">
        <v>1.57172707992E-2</v>
      </c>
      <c r="N19">
        <v>1.57172707992E-2</v>
      </c>
      <c r="O19">
        <v>35.4</v>
      </c>
      <c r="P19">
        <v>35.799999999999997</v>
      </c>
      <c r="Q19">
        <v>-1.9398740885100001E-2</v>
      </c>
      <c r="R19">
        <v>1.67249728533</v>
      </c>
      <c r="S19">
        <v>3.3656931613300002E-2</v>
      </c>
      <c r="T19">
        <v>2.1886053785700001</v>
      </c>
      <c r="U19">
        <v>8.5160287027299997E-2</v>
      </c>
      <c r="V19">
        <v>-0.123605932803</v>
      </c>
      <c r="W19">
        <v>300</v>
      </c>
      <c r="X19">
        <v>35.75</v>
      </c>
      <c r="Y19">
        <v>0.98870056497199998</v>
      </c>
      <c r="Z19">
        <v>2.6985692315500001</v>
      </c>
      <c r="AA19">
        <v>1.70986866658</v>
      </c>
      <c r="AB19">
        <v>-5.3056017641500003E-3</v>
      </c>
      <c r="AC19">
        <v>1.4831767818499999</v>
      </c>
      <c r="AD19">
        <v>2.13677303385E-2</v>
      </c>
      <c r="AE19">
        <v>1.83906534084</v>
      </c>
      <c r="AF19">
        <v>100</v>
      </c>
      <c r="AG19">
        <v>35.9</v>
      </c>
      <c r="AH19">
        <v>-1.4643941722199999E-3</v>
      </c>
      <c r="AI19">
        <v>1.3981374895400001</v>
      </c>
      <c r="AJ19">
        <v>8.9608699609399992E-3</v>
      </c>
      <c r="AK19">
        <v>2.13214111996</v>
      </c>
      <c r="AL19">
        <v>100</v>
      </c>
      <c r="AM19">
        <v>35.9</v>
      </c>
      <c r="AN19">
        <v>-4.5676107284700002E-3</v>
      </c>
      <c r="AO19">
        <v>1.5039626396100001</v>
      </c>
      <c r="AP19">
        <v>1.3385949205E-3</v>
      </c>
      <c r="AQ19">
        <v>2.37294255163</v>
      </c>
      <c r="AR19">
        <v>300</v>
      </c>
      <c r="AS19">
        <v>35.674999999999997</v>
      </c>
      <c r="AT19">
        <v>-4.3719393946000003E-3</v>
      </c>
      <c r="AU19">
        <v>1.4791332599</v>
      </c>
      <c r="AV19">
        <v>1.4098083101E-3</v>
      </c>
      <c r="AW19">
        <v>2.3407224099400001</v>
      </c>
      <c r="AX19">
        <v>300</v>
      </c>
      <c r="AY19">
        <v>35.85</v>
      </c>
      <c r="AZ19">
        <v>35.9</v>
      </c>
    </row>
    <row r="20" spans="1:52" ht="19">
      <c r="A20" s="3">
        <v>42979</v>
      </c>
      <c r="B20" s="1" t="s">
        <v>70</v>
      </c>
      <c r="C20">
        <v>3.3321042777699999E-3</v>
      </c>
      <c r="D20">
        <v>-2.1833017304699999E-3</v>
      </c>
      <c r="E20">
        <v>8.1225898545200001E-4</v>
      </c>
      <c r="F20">
        <v>1.0657450116599999E-3</v>
      </c>
      <c r="G20">
        <v>8.1613045205300005E-4</v>
      </c>
      <c r="H20">
        <v>7.6568033423600002E-4</v>
      </c>
      <c r="I20">
        <v>2.2663592661099998E-3</v>
      </c>
      <c r="J20">
        <v>-2.2663592661099998E-3</v>
      </c>
      <c r="K20">
        <v>1.3671712784200001E-3</v>
      </c>
      <c r="L20">
        <v>2.9994321825200002E-3</v>
      </c>
      <c r="M20" s="2">
        <v>4.6578651216199997E-5</v>
      </c>
      <c r="N20" s="2">
        <v>-4.6578651216199997E-5</v>
      </c>
      <c r="O20">
        <v>40.159999999999997</v>
      </c>
      <c r="P20">
        <v>41.45</v>
      </c>
      <c r="Q20">
        <v>5.3101273990800002E-2</v>
      </c>
      <c r="R20">
        <v>0.56816171088599998</v>
      </c>
      <c r="S20">
        <v>4.9866873092800003E-2</v>
      </c>
      <c r="T20">
        <v>0.32602590128699999</v>
      </c>
      <c r="U20">
        <v>5.7563985359E-3</v>
      </c>
      <c r="V20">
        <v>-0.43007847494000001</v>
      </c>
      <c r="W20">
        <v>1402</v>
      </c>
      <c r="X20">
        <v>40.99</v>
      </c>
      <c r="Y20">
        <v>2.06673306773</v>
      </c>
      <c r="Z20">
        <v>1.9494072543500001</v>
      </c>
      <c r="AA20">
        <v>-0.117325813379</v>
      </c>
      <c r="AB20">
        <v>2.7521224092500001E-2</v>
      </c>
      <c r="AC20">
        <v>0.89660584127999998</v>
      </c>
      <c r="AD20">
        <v>4.2985846672799997E-2</v>
      </c>
      <c r="AE20">
        <v>0.344705682565</v>
      </c>
      <c r="AF20">
        <v>400</v>
      </c>
      <c r="AG20">
        <v>41.15</v>
      </c>
      <c r="AH20">
        <v>2.4990418124100001E-2</v>
      </c>
      <c r="AI20">
        <v>0.95059008882899998</v>
      </c>
      <c r="AJ20">
        <v>4.0408106178699998E-2</v>
      </c>
      <c r="AK20">
        <v>0.401849347947</v>
      </c>
      <c r="AL20">
        <v>100</v>
      </c>
      <c r="AM20">
        <v>41.484999999999999</v>
      </c>
      <c r="AN20">
        <v>2.27890310757E-2</v>
      </c>
      <c r="AO20">
        <v>1.03322097909</v>
      </c>
      <c r="AP20">
        <v>3.3637590833800003E-2</v>
      </c>
      <c r="AQ20">
        <v>0.63374291753099998</v>
      </c>
      <c r="AR20">
        <v>1700</v>
      </c>
      <c r="AS20">
        <v>41.44</v>
      </c>
      <c r="AT20">
        <v>1.6986689054600001E-2</v>
      </c>
      <c r="AU20">
        <v>1.30156217555</v>
      </c>
      <c r="AV20">
        <v>1.70434255109E-2</v>
      </c>
      <c r="AW20">
        <v>1.4422498049400001</v>
      </c>
      <c r="AX20">
        <v>200</v>
      </c>
      <c r="AY20">
        <v>41.74</v>
      </c>
      <c r="AZ20">
        <v>41.95</v>
      </c>
    </row>
    <row r="21" spans="1:52" ht="19">
      <c r="A21" s="3">
        <v>42979</v>
      </c>
      <c r="B21" s="1" t="s">
        <v>71</v>
      </c>
      <c r="C21">
        <v>6.0024412604300003E-3</v>
      </c>
      <c r="D21">
        <v>-4.8787316690799996E-3</v>
      </c>
      <c r="E21">
        <v>-1.48590518656E-2</v>
      </c>
      <c r="F21">
        <v>1.46095710243E-2</v>
      </c>
      <c r="G21">
        <v>-4.0350383433300002E-3</v>
      </c>
      <c r="H21">
        <v>-5.1323550018799999E-2</v>
      </c>
      <c r="I21">
        <v>8.6071297638399998E-3</v>
      </c>
      <c r="J21">
        <v>8.6071297638399998E-3</v>
      </c>
      <c r="K21">
        <v>8.43693325757E-4</v>
      </c>
      <c r="L21">
        <v>8.43693325757E-4</v>
      </c>
      <c r="M21">
        <v>3.6464498153100003E-2</v>
      </c>
      <c r="N21">
        <v>-3.6464498153100003E-2</v>
      </c>
      <c r="O21">
        <v>3.84</v>
      </c>
      <c r="P21">
        <v>3.94</v>
      </c>
      <c r="Q21">
        <v>1.21105760969E-2</v>
      </c>
      <c r="R21">
        <v>0.68822718975599995</v>
      </c>
      <c r="S21">
        <v>-2.20496561654E-2</v>
      </c>
      <c r="T21">
        <v>1.2779695561</v>
      </c>
      <c r="U21">
        <v>-1.4479510302899999E-2</v>
      </c>
      <c r="V21">
        <v>0.17172296182899999</v>
      </c>
      <c r="W21">
        <v>4952</v>
      </c>
      <c r="X21">
        <v>3.8650000000000002</v>
      </c>
      <c r="Y21">
        <v>0.65104166666700003</v>
      </c>
      <c r="Z21">
        <v>0.23172249214099999</v>
      </c>
      <c r="AA21">
        <v>-0.419319174525</v>
      </c>
      <c r="AB21">
        <v>1.7085436594499999E-3</v>
      </c>
      <c r="AC21">
        <v>0.80544166579700005</v>
      </c>
      <c r="AD21">
        <v>-2.1642767421099999E-2</v>
      </c>
      <c r="AE21">
        <v>0.91351075952299998</v>
      </c>
      <c r="AF21">
        <v>27092</v>
      </c>
      <c r="AG21">
        <v>3.87</v>
      </c>
      <c r="AH21">
        <v>1.00605197593E-2</v>
      </c>
      <c r="AI21">
        <v>0.59744678598199996</v>
      </c>
      <c r="AJ21" s="2">
        <v>-8.9630364044799996E-5</v>
      </c>
      <c r="AK21">
        <v>0.38069671753500001</v>
      </c>
      <c r="AL21">
        <v>47836</v>
      </c>
      <c r="AM21">
        <v>3.91</v>
      </c>
      <c r="AN21">
        <v>1.34065454323E-2</v>
      </c>
      <c r="AO21">
        <v>0.48738829317799998</v>
      </c>
      <c r="AP21">
        <v>-6.0157752480300003E-3</v>
      </c>
      <c r="AQ21">
        <v>0.60411417201700002</v>
      </c>
      <c r="AR21">
        <v>7500</v>
      </c>
      <c r="AS21">
        <v>3.92</v>
      </c>
      <c r="AT21">
        <v>1.4433697779999999E-2</v>
      </c>
      <c r="AU21">
        <v>0.44123418345100002</v>
      </c>
      <c r="AV21">
        <v>8.8609159884000003E-4</v>
      </c>
      <c r="AW21">
        <v>0.20011689134800001</v>
      </c>
      <c r="AX21">
        <v>4401</v>
      </c>
      <c r="AY21">
        <v>3.9710000000000001</v>
      </c>
      <c r="AZ21">
        <v>3.99</v>
      </c>
    </row>
    <row r="22" spans="1:52" ht="19">
      <c r="A22" s="3">
        <v>42979</v>
      </c>
      <c r="B22" s="1" t="s">
        <v>72</v>
      </c>
      <c r="C22">
        <v>-1.262148709E-3</v>
      </c>
      <c r="D22">
        <v>-5.6227807869800002E-3</v>
      </c>
      <c r="E22">
        <v>-5.3592045603900003E-3</v>
      </c>
      <c r="F22">
        <v>-8.72984958911E-3</v>
      </c>
      <c r="G22">
        <v>-9.9278429616800005E-3</v>
      </c>
      <c r="H22">
        <v>-1.5095820878599999E-2</v>
      </c>
      <c r="I22">
        <v>7.4677008801100004E-3</v>
      </c>
      <c r="J22">
        <v>-7.4677008801100004E-3</v>
      </c>
      <c r="K22">
        <v>4.3050621747000003E-3</v>
      </c>
      <c r="L22">
        <v>-4.3050621747000003E-3</v>
      </c>
      <c r="M22">
        <v>9.73661631821E-3</v>
      </c>
      <c r="N22">
        <v>-9.73661631821E-3</v>
      </c>
      <c r="O22">
        <v>30.44</v>
      </c>
      <c r="P22">
        <v>30.54</v>
      </c>
      <c r="Q22">
        <v>3.1715219787200002E-2</v>
      </c>
      <c r="R22">
        <v>0.46229891695999997</v>
      </c>
      <c r="S22">
        <v>1.5201005156400001E-2</v>
      </c>
      <c r="T22">
        <v>0.92803384043899995</v>
      </c>
      <c r="U22">
        <v>4.2096195526499999E-3</v>
      </c>
      <c r="V22">
        <v>2.97634584626E-2</v>
      </c>
      <c r="W22">
        <v>4096</v>
      </c>
      <c r="X22">
        <v>30.84</v>
      </c>
      <c r="Y22">
        <v>1.3140604467799999</v>
      </c>
      <c r="Z22">
        <v>1.1916416762699999</v>
      </c>
      <c r="AA22">
        <v>-0.12241877051199999</v>
      </c>
      <c r="AB22">
        <v>1.1229136423900001E-2</v>
      </c>
      <c r="AC22">
        <v>0.73686408612300003</v>
      </c>
      <c r="AD22">
        <v>8.9336020745399997E-3</v>
      </c>
      <c r="AE22">
        <v>0.81127068885099995</v>
      </c>
      <c r="AF22">
        <v>16300</v>
      </c>
      <c r="AG22">
        <v>30.81</v>
      </c>
      <c r="AH22">
        <v>1.6738470160699999E-3</v>
      </c>
      <c r="AI22">
        <v>0.97326463030199994</v>
      </c>
      <c r="AJ22">
        <v>-3.9671190435799997E-3</v>
      </c>
      <c r="AK22">
        <v>1.1346406070499999</v>
      </c>
      <c r="AL22">
        <v>600</v>
      </c>
      <c r="AM22">
        <v>30.69</v>
      </c>
      <c r="AN22">
        <v>-6.1681260315899996E-4</v>
      </c>
      <c r="AO22">
        <v>1.05136839607</v>
      </c>
      <c r="AP22">
        <v>-1.0257817023499999E-2</v>
      </c>
      <c r="AQ22">
        <v>1.3444798679700001</v>
      </c>
      <c r="AR22">
        <v>4108</v>
      </c>
      <c r="AS22">
        <v>30.68</v>
      </c>
      <c r="AT22">
        <v>2.2247483790300001E-4</v>
      </c>
      <c r="AU22">
        <v>0.99731612795900004</v>
      </c>
      <c r="AV22">
        <v>-1.11047276183E-2</v>
      </c>
      <c r="AW22">
        <v>1.3736775435499999</v>
      </c>
      <c r="AX22">
        <v>300</v>
      </c>
      <c r="AY22">
        <v>30.82</v>
      </c>
      <c r="AZ22">
        <v>30.824999999999999</v>
      </c>
    </row>
    <row r="23" spans="1:52" ht="19">
      <c r="A23" s="3">
        <v>42979</v>
      </c>
      <c r="B23" s="1" t="s">
        <v>73</v>
      </c>
      <c r="C23">
        <v>3.6016074306500001E-2</v>
      </c>
      <c r="D23">
        <v>-2.06870875367E-2</v>
      </c>
      <c r="E23">
        <v>4.1238892389999997E-2</v>
      </c>
      <c r="F23">
        <v>5.5565252606099999E-2</v>
      </c>
      <c r="G23">
        <v>-2.13369780473E-3</v>
      </c>
      <c r="H23">
        <v>4.2133751642599998E-2</v>
      </c>
      <c r="I23">
        <v>1.9549178299600001E-2</v>
      </c>
      <c r="J23">
        <v>1.9549178299600001E-2</v>
      </c>
      <c r="K23">
        <v>1.8553389731999999E-2</v>
      </c>
      <c r="L23">
        <v>1.8553389731999999E-2</v>
      </c>
      <c r="M23">
        <v>8.9485925259999996E-4</v>
      </c>
      <c r="N23">
        <v>8.9485925259999996E-4</v>
      </c>
      <c r="O23">
        <v>10.52</v>
      </c>
      <c r="P23">
        <v>12.9</v>
      </c>
      <c r="Q23">
        <v>0.24054447152700001</v>
      </c>
      <c r="R23">
        <v>3.54744748868</v>
      </c>
      <c r="S23">
        <v>-6.2427253120500001E-2</v>
      </c>
      <c r="T23">
        <v>1.88675385736</v>
      </c>
      <c r="U23">
        <v>-0.33270163593699997</v>
      </c>
      <c r="V23">
        <v>-1.0144960648000001</v>
      </c>
      <c r="W23">
        <v>2980</v>
      </c>
      <c r="X23">
        <v>11.96</v>
      </c>
      <c r="Y23">
        <v>13.6882129278</v>
      </c>
      <c r="Z23">
        <v>1.0451077101899999</v>
      </c>
      <c r="AA23">
        <v>-12.643105217600001</v>
      </c>
      <c r="AB23">
        <v>0.19234922852299999</v>
      </c>
      <c r="AC23">
        <v>4.5099902697600003</v>
      </c>
      <c r="AD23">
        <v>8.8781651988900007E-2</v>
      </c>
      <c r="AE23">
        <v>-0.489859623523</v>
      </c>
      <c r="AF23">
        <v>600</v>
      </c>
      <c r="AG23">
        <v>12.03</v>
      </c>
      <c r="AH23">
        <v>0.11863039862700001</v>
      </c>
      <c r="AI23">
        <v>6.2933600207099998</v>
      </c>
      <c r="AJ23">
        <v>8.3035504868400001E-2</v>
      </c>
      <c r="AK23">
        <v>-0.31710212262900001</v>
      </c>
      <c r="AL23">
        <v>7990</v>
      </c>
      <c r="AM23">
        <v>12</v>
      </c>
      <c r="AN23">
        <v>8.3980383297900002E-2</v>
      </c>
      <c r="AO23">
        <v>7.4188942544499996</v>
      </c>
      <c r="AP23">
        <v>7.6830299660599996E-2</v>
      </c>
      <c r="AQ23">
        <v>-0.113131457088</v>
      </c>
      <c r="AR23">
        <v>100</v>
      </c>
      <c r="AS23">
        <v>12.28</v>
      </c>
      <c r="AT23">
        <v>0.111156042163</v>
      </c>
      <c r="AU23">
        <v>6.3365790522900003</v>
      </c>
      <c r="AV23">
        <v>0.140491684348</v>
      </c>
      <c r="AW23">
        <v>-3.0509855562100001</v>
      </c>
      <c r="AX23">
        <v>100</v>
      </c>
      <c r="AY23">
        <v>13.3</v>
      </c>
      <c r="AZ23">
        <v>13.35</v>
      </c>
    </row>
    <row r="24" spans="1:52" ht="19">
      <c r="A24" s="3">
        <v>42979</v>
      </c>
      <c r="B24" s="1" t="s">
        <v>74</v>
      </c>
      <c r="C24">
        <v>-2.7213901230000001E-4</v>
      </c>
      <c r="D24">
        <v>-8.4850554512999991E-3</v>
      </c>
      <c r="E24">
        <v>-1.6122602506300002E-2</v>
      </c>
      <c r="F24">
        <v>-1.29825473672E-2</v>
      </c>
      <c r="G24">
        <v>-2.28806277791E-2</v>
      </c>
      <c r="H24">
        <v>-1.97934275812E-2</v>
      </c>
      <c r="I24">
        <v>1.2710408354899999E-2</v>
      </c>
      <c r="J24">
        <v>-1.2710408354899999E-2</v>
      </c>
      <c r="K24">
        <v>1.43955723278E-2</v>
      </c>
      <c r="L24">
        <v>-1.43955723278E-2</v>
      </c>
      <c r="M24">
        <v>3.6708250748600001E-3</v>
      </c>
      <c r="N24">
        <v>-3.6708250748600001E-3</v>
      </c>
      <c r="O24">
        <v>17.3</v>
      </c>
      <c r="P24">
        <v>17.649999999999999</v>
      </c>
      <c r="Q24">
        <v>4.6427579093599999E-2</v>
      </c>
      <c r="R24">
        <v>0.38320636207499997</v>
      </c>
      <c r="S24">
        <v>3.8393768674899999E-2</v>
      </c>
      <c r="T24">
        <v>0.81082652272099998</v>
      </c>
      <c r="U24">
        <v>4.3475070753099997E-2</v>
      </c>
      <c r="V24">
        <v>-0.71867963920599998</v>
      </c>
      <c r="W24">
        <v>2600</v>
      </c>
      <c r="X24">
        <v>17.574999999999999</v>
      </c>
      <c r="Y24">
        <v>1.5895953757200001</v>
      </c>
      <c r="Z24">
        <v>1.4351286644000001</v>
      </c>
      <c r="AA24">
        <v>-0.15446671132600001</v>
      </c>
      <c r="AB24">
        <v>3.1965749571500002E-2</v>
      </c>
      <c r="AC24">
        <v>0.61449709745299996</v>
      </c>
      <c r="AD24">
        <v>2.6764044106200001E-2</v>
      </c>
      <c r="AE24">
        <v>0.71658153975899996</v>
      </c>
      <c r="AF24">
        <v>400</v>
      </c>
      <c r="AG24">
        <v>17.649999999999999</v>
      </c>
      <c r="AH24">
        <v>4.2638059236899999E-2</v>
      </c>
      <c r="AI24">
        <v>0.29926014505100001</v>
      </c>
      <c r="AJ24">
        <v>4.9914225158899997E-2</v>
      </c>
      <c r="AK24">
        <v>7.7928459184299997E-2</v>
      </c>
      <c r="AL24">
        <v>3480</v>
      </c>
      <c r="AM24">
        <v>18.059999999999999</v>
      </c>
      <c r="AN24">
        <v>4.2851151444500003E-2</v>
      </c>
      <c r="AO24">
        <v>0.32727913033599998</v>
      </c>
      <c r="AP24">
        <v>6.3813010380099996E-2</v>
      </c>
      <c r="AQ24">
        <v>-0.37902611429799998</v>
      </c>
      <c r="AR24">
        <v>150</v>
      </c>
      <c r="AS24">
        <v>18.014399999999998</v>
      </c>
      <c r="AT24">
        <v>1.9642154604200001E-2</v>
      </c>
      <c r="AU24">
        <v>1.4817798916</v>
      </c>
      <c r="AV24">
        <v>2.77370838977E-2</v>
      </c>
      <c r="AW24">
        <v>1.45642057647</v>
      </c>
      <c r="AX24">
        <v>2100</v>
      </c>
      <c r="AY24">
        <v>17.91</v>
      </c>
      <c r="AZ24">
        <v>18.03</v>
      </c>
    </row>
    <row r="25" spans="1:52" ht="19">
      <c r="A25" s="3">
        <v>42979</v>
      </c>
      <c r="B25" s="1" t="s">
        <v>75</v>
      </c>
      <c r="C25">
        <v>-2.3681125988099998E-2</v>
      </c>
      <c r="D25">
        <v>-1.7641676762699999E-2</v>
      </c>
      <c r="E25">
        <v>-1.7410927610400001E-2</v>
      </c>
      <c r="F25">
        <v>-4.1483404236699998E-4</v>
      </c>
      <c r="G25">
        <v>1.3990325041399999E-2</v>
      </c>
      <c r="H25">
        <v>-2.1021516702999999E-2</v>
      </c>
      <c r="I25">
        <v>2.3266291945699999E-2</v>
      </c>
      <c r="J25">
        <v>2.3266291945699999E-2</v>
      </c>
      <c r="K25">
        <v>3.6513517212999999E-3</v>
      </c>
      <c r="L25">
        <v>3.1632001804100002E-2</v>
      </c>
      <c r="M25">
        <v>3.6105890925800001E-3</v>
      </c>
      <c r="N25">
        <v>-3.6105890925800001E-3</v>
      </c>
      <c r="O25">
        <v>6.5</v>
      </c>
      <c r="P25">
        <v>6</v>
      </c>
      <c r="Q25">
        <v>-0.13159057071999999</v>
      </c>
      <c r="R25">
        <v>0.287158808933</v>
      </c>
      <c r="S25">
        <v>-0.194989951568</v>
      </c>
      <c r="T25">
        <v>7.0118160244399999</v>
      </c>
      <c r="U25">
        <v>-6.1229004822300002E-2</v>
      </c>
      <c r="V25">
        <v>6.6820645451500003</v>
      </c>
      <c r="W25">
        <v>9300</v>
      </c>
      <c r="X25">
        <v>6.35</v>
      </c>
      <c r="Y25">
        <v>-2.30769230769</v>
      </c>
      <c r="Z25">
        <v>1.20287568051</v>
      </c>
      <c r="AA25">
        <v>3.5105679882</v>
      </c>
      <c r="AB25">
        <v>6.49229194988E-3</v>
      </c>
      <c r="AC25">
        <v>-1.66959850523</v>
      </c>
      <c r="AD25">
        <v>-5.6699942689799998E-2</v>
      </c>
      <c r="AE25">
        <v>3.8163225789799999</v>
      </c>
      <c r="AF25">
        <v>800</v>
      </c>
      <c r="AG25">
        <v>6.5</v>
      </c>
      <c r="AH25">
        <v>2.7949571139800001E-2</v>
      </c>
      <c r="AI25">
        <v>-2.0902008151999998</v>
      </c>
      <c r="AJ25">
        <v>-8.6423098201699994E-2</v>
      </c>
      <c r="AK25">
        <v>4.53011233402</v>
      </c>
      <c r="AL25">
        <v>845</v>
      </c>
      <c r="AM25">
        <v>6.4009999999999998</v>
      </c>
      <c r="AN25">
        <v>1.42441704908E-2</v>
      </c>
      <c r="AO25">
        <v>-1.6110647642</v>
      </c>
      <c r="AP25">
        <v>-9.2538500874099996E-2</v>
      </c>
      <c r="AQ25">
        <v>4.6819774593899997</v>
      </c>
      <c r="AR25">
        <v>1500</v>
      </c>
      <c r="AS25">
        <v>6.375</v>
      </c>
      <c r="AT25">
        <v>-1.06457367862E-2</v>
      </c>
      <c r="AU25">
        <v>-0.46708331006800002</v>
      </c>
      <c r="AV25">
        <v>-4.6423758563299999E-2</v>
      </c>
      <c r="AW25">
        <v>2.4646361914199999</v>
      </c>
      <c r="AX25">
        <v>3100</v>
      </c>
      <c r="AY25">
        <v>6.25</v>
      </c>
      <c r="AZ25">
        <v>6.3250000000000002</v>
      </c>
    </row>
    <row r="26" spans="1:52" ht="19">
      <c r="A26" s="3">
        <v>42979</v>
      </c>
      <c r="B26" s="1" t="s">
        <v>76</v>
      </c>
      <c r="C26">
        <v>-2.3644973848000002E-3</v>
      </c>
      <c r="D26">
        <v>-3.8917086166600002E-3</v>
      </c>
      <c r="E26">
        <v>-8.8079859072199996E-3</v>
      </c>
      <c r="F26">
        <v>-8.4660241233400005E-3</v>
      </c>
      <c r="G26">
        <v>-1.55350314074E-2</v>
      </c>
      <c r="H26">
        <v>-1.8608166483599999E-2</v>
      </c>
      <c r="I26">
        <v>6.1015267385400003E-3</v>
      </c>
      <c r="J26">
        <v>-6.1015267385400003E-3</v>
      </c>
      <c r="K26">
        <v>1.1643322790799999E-2</v>
      </c>
      <c r="L26">
        <v>-1.1643322790799999E-2</v>
      </c>
      <c r="M26">
        <v>9.8001805763400004E-3</v>
      </c>
      <c r="N26">
        <v>-9.8001805763400004E-3</v>
      </c>
      <c r="O26">
        <v>39.299999999999997</v>
      </c>
      <c r="P26">
        <v>39.85</v>
      </c>
      <c r="Q26">
        <v>1.7866174984600001E-2</v>
      </c>
      <c r="R26">
        <v>1.75219215837</v>
      </c>
      <c r="S26">
        <v>3.4897699472700001E-2</v>
      </c>
      <c r="T26">
        <v>3.2176736162999999</v>
      </c>
      <c r="U26">
        <v>4.6014745291399997E-2</v>
      </c>
      <c r="V26">
        <v>0.86126358454999996</v>
      </c>
      <c r="W26">
        <v>7295</v>
      </c>
      <c r="X26">
        <v>40.25</v>
      </c>
      <c r="Y26">
        <v>2.4173027989799998</v>
      </c>
      <c r="Z26">
        <v>3.7234675022000001</v>
      </c>
      <c r="AA26">
        <v>1.3061647032199999</v>
      </c>
      <c r="AB26">
        <v>4.9686466761999998E-3</v>
      </c>
      <c r="AC26">
        <v>1.93739764593</v>
      </c>
      <c r="AD26">
        <v>1.41909114606E-2</v>
      </c>
      <c r="AE26">
        <v>2.7582922720699998</v>
      </c>
      <c r="AF26">
        <v>53122</v>
      </c>
      <c r="AG26">
        <v>40.174999999999997</v>
      </c>
      <c r="AH26">
        <v>1.0915896892400001E-2</v>
      </c>
      <c r="AI26">
        <v>1.78546011703</v>
      </c>
      <c r="AJ26">
        <v>8.48956959735E-3</v>
      </c>
      <c r="AK26">
        <v>2.8934305792599999</v>
      </c>
      <c r="AL26">
        <v>7300</v>
      </c>
      <c r="AM26">
        <v>40.375</v>
      </c>
      <c r="AN26">
        <v>1.6787514303699999E-2</v>
      </c>
      <c r="AO26">
        <v>1.58916804162</v>
      </c>
      <c r="AP26">
        <v>1.4044513747600001E-2</v>
      </c>
      <c r="AQ26">
        <v>2.6964760559299998</v>
      </c>
      <c r="AR26">
        <v>7847</v>
      </c>
      <c r="AS26">
        <v>40.65</v>
      </c>
      <c r="AT26">
        <v>8.5674642703400007E-3</v>
      </c>
      <c r="AU26">
        <v>2.0115788656200002</v>
      </c>
      <c r="AV26">
        <v>7.4309080841500003E-3</v>
      </c>
      <c r="AW26">
        <v>3.0466587601300001</v>
      </c>
      <c r="AX26">
        <v>7737</v>
      </c>
      <c r="AY26">
        <v>40.4</v>
      </c>
      <c r="AZ26">
        <v>40.524999999999999</v>
      </c>
    </row>
    <row r="27" spans="1:52" ht="19">
      <c r="A27" s="3">
        <v>42979</v>
      </c>
      <c r="B27" s="1" t="s">
        <v>77</v>
      </c>
      <c r="C27">
        <v>1.31064880485E-3</v>
      </c>
      <c r="D27">
        <v>1.14756301054E-2</v>
      </c>
      <c r="E27">
        <v>1.53071329542E-2</v>
      </c>
      <c r="F27">
        <v>3.4586593999699999E-4</v>
      </c>
      <c r="G27">
        <v>2.1500466520999999E-3</v>
      </c>
      <c r="H27">
        <v>-5.8786208900300001E-2</v>
      </c>
      <c r="I27">
        <v>9.6478286485499997E-4</v>
      </c>
      <c r="J27">
        <v>-9.6478286485499997E-4</v>
      </c>
      <c r="K27">
        <v>9.3255834533000001E-3</v>
      </c>
      <c r="L27">
        <v>-9.3255834533000001E-3</v>
      </c>
      <c r="M27">
        <v>4.3479075946199999E-2</v>
      </c>
      <c r="N27">
        <v>-7.4093341854500006E-2</v>
      </c>
      <c r="O27">
        <v>13.5</v>
      </c>
      <c r="P27">
        <v>13.65</v>
      </c>
      <c r="Q27">
        <v>-2.9233309996899999E-2</v>
      </c>
      <c r="R27">
        <v>1.1663744632099999</v>
      </c>
      <c r="S27">
        <v>1.55475648905E-3</v>
      </c>
      <c r="T27">
        <v>-7.4077142179200001E-2</v>
      </c>
      <c r="U27">
        <v>3.6772625040300003E-2</v>
      </c>
      <c r="V27">
        <v>-1.3604327618700001</v>
      </c>
      <c r="W27">
        <v>700</v>
      </c>
      <c r="X27">
        <v>13.5</v>
      </c>
      <c r="Y27">
        <v>0</v>
      </c>
      <c r="Z27">
        <v>-0.44935873364200002</v>
      </c>
      <c r="AA27">
        <v>-0.44935873364200002</v>
      </c>
      <c r="AB27">
        <v>-2.0471414561E-2</v>
      </c>
      <c r="AC27">
        <v>1.01402973452</v>
      </c>
      <c r="AD27">
        <v>-4.2916804646100003E-2</v>
      </c>
      <c r="AE27">
        <v>0.469867587004</v>
      </c>
      <c r="AF27">
        <v>100</v>
      </c>
      <c r="AG27">
        <v>13.5</v>
      </c>
      <c r="AH27">
        <v>-1.01292272164E-2</v>
      </c>
      <c r="AI27">
        <v>0.77200695520499996</v>
      </c>
      <c r="AJ27">
        <v>-3.0346927147500001E-2</v>
      </c>
      <c r="AK27">
        <v>0.164779706828</v>
      </c>
      <c r="AL27">
        <v>100</v>
      </c>
      <c r="AM27">
        <v>13.525</v>
      </c>
      <c r="AN27">
        <v>-9.4083641342500007E-3</v>
      </c>
      <c r="AO27">
        <v>0.74904012780200002</v>
      </c>
      <c r="AP27">
        <v>-2.8223298281800001E-2</v>
      </c>
      <c r="AQ27">
        <v>8.9717900494600003E-2</v>
      </c>
      <c r="AR27">
        <v>200</v>
      </c>
      <c r="AS27">
        <v>13.475</v>
      </c>
      <c r="AT27">
        <v>-8.8125246316500001E-3</v>
      </c>
      <c r="AU27">
        <v>0.71125418425999998</v>
      </c>
      <c r="AV27">
        <v>-8.4535794437299999E-3</v>
      </c>
      <c r="AW27">
        <v>-0.79626657844600002</v>
      </c>
      <c r="AX27">
        <v>300</v>
      </c>
      <c r="AY27">
        <v>13.425000000000001</v>
      </c>
      <c r="AZ27">
        <v>13.45</v>
      </c>
    </row>
    <row r="28" spans="1:52" ht="19">
      <c r="A28" s="3">
        <v>42979</v>
      </c>
      <c r="B28" s="1" t="s">
        <v>78</v>
      </c>
      <c r="C28">
        <v>-2.3351661762400001E-3</v>
      </c>
      <c r="D28">
        <v>-3.6900074177499999E-3</v>
      </c>
      <c r="E28">
        <v>-9.5612514163299998E-3</v>
      </c>
      <c r="F28" s="2">
        <v>5.69843781218E-5</v>
      </c>
      <c r="G28">
        <v>-2.6808893786E-3</v>
      </c>
      <c r="H28">
        <v>-1.7803229004600001E-2</v>
      </c>
      <c r="I28">
        <v>2.27818179812E-3</v>
      </c>
      <c r="J28">
        <v>2.3921505543600002E-3</v>
      </c>
      <c r="K28">
        <v>1.0091180391499999E-3</v>
      </c>
      <c r="L28">
        <v>1.0091180391499999E-3</v>
      </c>
      <c r="M28">
        <v>8.2419775882399994E-3</v>
      </c>
      <c r="N28">
        <v>-8.2419775882399994E-3</v>
      </c>
      <c r="O28">
        <v>28.19</v>
      </c>
      <c r="P28">
        <v>28.63</v>
      </c>
      <c r="Q28">
        <v>1.41779452057E-2</v>
      </c>
      <c r="R28">
        <v>2.0229913714699999</v>
      </c>
      <c r="S28">
        <v>1.83936337943E-2</v>
      </c>
      <c r="T28">
        <v>0.40399382962899999</v>
      </c>
      <c r="U28">
        <v>2.5780291124200001E-2</v>
      </c>
      <c r="V28">
        <v>-2.0672699509300001</v>
      </c>
      <c r="W28">
        <v>3400</v>
      </c>
      <c r="X28">
        <v>28.93</v>
      </c>
      <c r="Y28">
        <v>2.6250443419699998</v>
      </c>
      <c r="Z28">
        <v>0.81171170046600005</v>
      </c>
      <c r="AA28">
        <v>-1.8133326415</v>
      </c>
      <c r="AB28">
        <v>2.6334814316599999E-3</v>
      </c>
      <c r="AC28">
        <v>2.2026252352800002</v>
      </c>
      <c r="AD28">
        <v>3.4056101748199999E-3</v>
      </c>
      <c r="AE28">
        <v>0.51458787187699995</v>
      </c>
      <c r="AF28">
        <v>6100</v>
      </c>
      <c r="AG28">
        <v>28.85</v>
      </c>
      <c r="AH28">
        <v>9.9824240798699997E-3</v>
      </c>
      <c r="AI28">
        <v>2.0112795986999998</v>
      </c>
      <c r="AJ28">
        <v>9.7205879683899994E-3</v>
      </c>
      <c r="AK28">
        <v>0.34941405498099998</v>
      </c>
      <c r="AL28">
        <v>9115</v>
      </c>
      <c r="AM28">
        <v>29</v>
      </c>
      <c r="AN28">
        <v>1.63488263615E-2</v>
      </c>
      <c r="AO28">
        <v>1.7934669327799999</v>
      </c>
      <c r="AP28">
        <v>1.5313668996E-2</v>
      </c>
      <c r="AQ28">
        <v>0.15381051578900001</v>
      </c>
      <c r="AR28">
        <v>7900</v>
      </c>
      <c r="AS28">
        <v>29.215</v>
      </c>
      <c r="AT28">
        <v>8.6369322095500006E-3</v>
      </c>
      <c r="AU28">
        <v>2.19562068336</v>
      </c>
      <c r="AV28">
        <v>8.5783218380000009E-3</v>
      </c>
      <c r="AW28">
        <v>0.50786978244299996</v>
      </c>
      <c r="AX28">
        <v>4377</v>
      </c>
      <c r="AY28">
        <v>29.02</v>
      </c>
      <c r="AZ28">
        <v>29.12</v>
      </c>
    </row>
    <row r="29" spans="1:52" ht="19">
      <c r="A29" s="3">
        <v>42979</v>
      </c>
      <c r="B29" s="1" t="s">
        <v>79</v>
      </c>
      <c r="C29" s="2">
        <v>7.3817058175899998E-5</v>
      </c>
      <c r="D29">
        <v>-5.2884081989900003E-3</v>
      </c>
      <c r="E29">
        <v>-6.8495471456E-3</v>
      </c>
      <c r="F29">
        <v>7.1405244470599996E-4</v>
      </c>
      <c r="G29">
        <v>-6.0307456971899999E-3</v>
      </c>
      <c r="H29">
        <v>-1.32292299107E-2</v>
      </c>
      <c r="I29">
        <v>6.4023538653000002E-4</v>
      </c>
      <c r="J29">
        <v>6.4023538653000002E-4</v>
      </c>
      <c r="K29">
        <v>7.4233749819699996E-4</v>
      </c>
      <c r="L29">
        <v>-7.4233749819699996E-4</v>
      </c>
      <c r="M29">
        <v>6.3796827651199997E-3</v>
      </c>
      <c r="N29">
        <v>-6.3796827651199997E-3</v>
      </c>
      <c r="O29">
        <v>21.12</v>
      </c>
      <c r="P29">
        <v>21.59</v>
      </c>
      <c r="Q29">
        <v>4.9255947105699999E-2</v>
      </c>
      <c r="R29">
        <v>1.1613497365900001</v>
      </c>
      <c r="S29">
        <v>0.153121030293</v>
      </c>
      <c r="T29">
        <v>0.673868419464</v>
      </c>
      <c r="U29">
        <v>0.11611386003599999</v>
      </c>
      <c r="V29">
        <v>-0.74150691538799995</v>
      </c>
      <c r="W29">
        <v>1100</v>
      </c>
      <c r="X29">
        <v>21.58</v>
      </c>
      <c r="Y29">
        <v>2.1780303030299999</v>
      </c>
      <c r="Z29">
        <v>4.3698974485599997</v>
      </c>
      <c r="AA29">
        <v>2.1918671455299998</v>
      </c>
      <c r="AB29">
        <v>2.6703041360299998E-2</v>
      </c>
      <c r="AC29">
        <v>1.4777640748700001</v>
      </c>
      <c r="AD29">
        <v>7.5095732577100005E-2</v>
      </c>
      <c r="AE29">
        <v>1.56552330033</v>
      </c>
      <c r="AF29">
        <v>2685</v>
      </c>
      <c r="AG29">
        <v>21.620999999999999</v>
      </c>
      <c r="AH29">
        <v>1.72017755791E-2</v>
      </c>
      <c r="AI29">
        <v>1.6835073762899999</v>
      </c>
      <c r="AJ29">
        <v>4.5223315016399999E-2</v>
      </c>
      <c r="AK29">
        <v>2.25735659946</v>
      </c>
      <c r="AL29">
        <v>3900</v>
      </c>
      <c r="AM29">
        <v>21.785</v>
      </c>
      <c r="AN29">
        <v>6.59991382651E-3</v>
      </c>
      <c r="AO29">
        <v>2.0483941893600002</v>
      </c>
      <c r="AP29">
        <v>2.9756996971899999E-2</v>
      </c>
      <c r="AQ29">
        <v>2.7954481606899999</v>
      </c>
      <c r="AR29">
        <v>1000</v>
      </c>
      <c r="AS29">
        <v>21.6</v>
      </c>
      <c r="AT29">
        <v>3.5946790839199998E-3</v>
      </c>
      <c r="AU29">
        <v>2.1782706406900001</v>
      </c>
      <c r="AV29">
        <v>1.4014897058100001E-2</v>
      </c>
      <c r="AW29">
        <v>3.5578360130100002</v>
      </c>
      <c r="AX29">
        <v>505</v>
      </c>
      <c r="AY29">
        <v>21.7</v>
      </c>
      <c r="AZ29">
        <v>21.795000000000002</v>
      </c>
    </row>
    <row r="30" spans="1:52" ht="19">
      <c r="A30" s="3">
        <v>42979</v>
      </c>
      <c r="B30" s="1" t="s">
        <v>80</v>
      </c>
      <c r="C30">
        <v>-2.9291835459399999E-3</v>
      </c>
      <c r="D30">
        <v>-2.2145428767699998E-3</v>
      </c>
      <c r="E30">
        <v>5.90774777498E-3</v>
      </c>
      <c r="F30">
        <v>-3.9333113276500001E-3</v>
      </c>
      <c r="G30">
        <v>3.8386746583899999E-3</v>
      </c>
      <c r="H30">
        <v>1.26620918111E-2</v>
      </c>
      <c r="I30">
        <v>1.00412778171E-3</v>
      </c>
      <c r="J30">
        <v>-1.00412778171E-3</v>
      </c>
      <c r="K30">
        <v>1.62413178161E-3</v>
      </c>
      <c r="L30">
        <v>6.0532175351600001E-3</v>
      </c>
      <c r="M30">
        <v>6.7543440361100002E-3</v>
      </c>
      <c r="N30">
        <v>6.7543440361100002E-3</v>
      </c>
      <c r="O30">
        <v>13.93</v>
      </c>
      <c r="P30">
        <v>13.78</v>
      </c>
      <c r="Q30">
        <v>-4.7822256772100001E-3</v>
      </c>
      <c r="R30">
        <v>3.3765528750800002E-2</v>
      </c>
      <c r="S30">
        <v>-2.9474084084499998E-2</v>
      </c>
      <c r="T30">
        <v>0.39836751357299999</v>
      </c>
      <c r="U30">
        <v>-2.1481757355700001E-2</v>
      </c>
      <c r="V30">
        <v>0.297264182032</v>
      </c>
      <c r="W30">
        <v>5600</v>
      </c>
      <c r="X30">
        <v>13.904999999999999</v>
      </c>
      <c r="Y30">
        <v>-0.179468772434</v>
      </c>
      <c r="Z30">
        <v>-0.55569168608499997</v>
      </c>
      <c r="AA30">
        <v>-0.376222913652</v>
      </c>
      <c r="AB30">
        <v>-7.1951975405800004E-3</v>
      </c>
      <c r="AC30">
        <v>6.1158504262000001E-2</v>
      </c>
      <c r="AD30">
        <v>-8.4739441805200006E-3</v>
      </c>
      <c r="AE30">
        <v>5.95756779139E-3</v>
      </c>
      <c r="AF30">
        <v>6400</v>
      </c>
      <c r="AG30">
        <v>13.875</v>
      </c>
      <c r="AH30">
        <v>-1.2326322512799999E-2</v>
      </c>
      <c r="AI30">
        <v>0.185183621311</v>
      </c>
      <c r="AJ30">
        <v>-1.2110151961600001E-2</v>
      </c>
      <c r="AK30">
        <v>0.126594078522</v>
      </c>
      <c r="AL30">
        <v>200</v>
      </c>
      <c r="AM30">
        <v>13.8</v>
      </c>
      <c r="AN30">
        <v>-1.14064985495E-2</v>
      </c>
      <c r="AO30">
        <v>0.148089727221</v>
      </c>
      <c r="AP30">
        <v>-1.56214506223E-2</v>
      </c>
      <c r="AQ30">
        <v>0.23676461832599999</v>
      </c>
      <c r="AR30">
        <v>2000</v>
      </c>
      <c r="AS30">
        <v>13.78</v>
      </c>
      <c r="AT30">
        <v>-6.1857065182699998E-3</v>
      </c>
      <c r="AU30">
        <v>-0.10163559001</v>
      </c>
      <c r="AV30">
        <v>-1.34444919497E-2</v>
      </c>
      <c r="AW30">
        <v>0.13632073423300001</v>
      </c>
      <c r="AX30">
        <v>200</v>
      </c>
      <c r="AY30">
        <v>13.78</v>
      </c>
      <c r="AZ30">
        <v>13.8</v>
      </c>
    </row>
    <row r="31" spans="1:52" ht="19">
      <c r="A31" s="3">
        <v>42979</v>
      </c>
      <c r="B31" s="1" t="s">
        <v>81</v>
      </c>
      <c r="C31">
        <v>-5.3467204583899995E-4</v>
      </c>
      <c r="D31">
        <v>2.5576464464200001E-3</v>
      </c>
      <c r="E31">
        <v>7.4591372919999999E-3</v>
      </c>
      <c r="F31">
        <v>-2.9103471124599999E-4</v>
      </c>
      <c r="G31">
        <v>3.5117451378100001E-3</v>
      </c>
      <c r="H31">
        <v>5.8697365846700003E-3</v>
      </c>
      <c r="I31">
        <v>2.4363733459300001E-4</v>
      </c>
      <c r="J31">
        <v>2.4363733459300001E-4</v>
      </c>
      <c r="K31">
        <v>9.5409869138999995E-4</v>
      </c>
      <c r="L31">
        <v>9.5409869138999995E-4</v>
      </c>
      <c r="M31">
        <v>1.58940070732E-3</v>
      </c>
      <c r="N31">
        <v>-1.58940070732E-3</v>
      </c>
      <c r="O31">
        <v>67.67</v>
      </c>
      <c r="P31">
        <v>68.13</v>
      </c>
      <c r="Q31">
        <v>2.7151905843999999E-2</v>
      </c>
      <c r="R31">
        <v>0.616381641162</v>
      </c>
      <c r="S31">
        <v>3.0617686222699999E-2</v>
      </c>
      <c r="T31">
        <v>0.40619996263899999</v>
      </c>
      <c r="U31">
        <v>2.94307039859E-2</v>
      </c>
      <c r="V31">
        <v>-0.75712057420699996</v>
      </c>
      <c r="W31">
        <v>8008</v>
      </c>
      <c r="X31">
        <v>68.284999999999997</v>
      </c>
      <c r="Y31">
        <v>0.908822225506</v>
      </c>
      <c r="Z31">
        <v>1.09523581608</v>
      </c>
      <c r="AA31">
        <v>0.186413590574</v>
      </c>
      <c r="AB31">
        <v>-8.5390630450600004E-3</v>
      </c>
      <c r="AC31">
        <v>1.02281279927</v>
      </c>
      <c r="AD31">
        <v>3.3257883809900001E-3</v>
      </c>
      <c r="AE31">
        <v>0.67134913805200003</v>
      </c>
      <c r="AF31">
        <v>2281</v>
      </c>
      <c r="AG31">
        <v>68.260000000000005</v>
      </c>
      <c r="AH31">
        <v>-4.7658398074400003E-3</v>
      </c>
      <c r="AI31">
        <v>0.93576841433699998</v>
      </c>
      <c r="AJ31">
        <v>-3.01599775958E-4</v>
      </c>
      <c r="AK31">
        <v>0.75986160779300005</v>
      </c>
      <c r="AL31">
        <v>8383</v>
      </c>
      <c r="AM31">
        <v>67.86</v>
      </c>
      <c r="AN31">
        <v>-6.5301488038800003E-3</v>
      </c>
      <c r="AO31">
        <v>0.99631697928999996</v>
      </c>
      <c r="AP31">
        <v>-3.4962720773599998E-3</v>
      </c>
      <c r="AQ31">
        <v>0.87316443517999998</v>
      </c>
      <c r="AR31">
        <v>1100</v>
      </c>
      <c r="AS31">
        <v>67.75</v>
      </c>
      <c r="AT31">
        <v>-4.7990035813099997E-3</v>
      </c>
      <c r="AU31">
        <v>0.90320320503999996</v>
      </c>
      <c r="AV31">
        <v>-3.9226624119999996E-3</v>
      </c>
      <c r="AW31">
        <v>0.88245509594100002</v>
      </c>
      <c r="AX31">
        <v>1400</v>
      </c>
      <c r="AY31">
        <v>67.84</v>
      </c>
      <c r="AZ31">
        <v>67.88</v>
      </c>
    </row>
    <row r="32" spans="1:52" ht="19">
      <c r="A32" s="3">
        <v>42979</v>
      </c>
      <c r="B32" s="1" t="s">
        <v>82</v>
      </c>
      <c r="C32">
        <v>2.9930253056900001E-3</v>
      </c>
      <c r="D32">
        <v>-7.8553248025699999E-4</v>
      </c>
      <c r="E32">
        <v>1.20705286946E-2</v>
      </c>
      <c r="F32">
        <v>-3.5426538542099998E-3</v>
      </c>
      <c r="G32">
        <v>-6.1240809416599996E-3</v>
      </c>
      <c r="H32">
        <v>2.09769436228E-2</v>
      </c>
      <c r="I32">
        <v>5.4962854852299995E-4</v>
      </c>
      <c r="J32">
        <v>-6.5356791599000003E-3</v>
      </c>
      <c r="K32">
        <v>5.3385484614000001E-3</v>
      </c>
      <c r="L32">
        <v>-5.3385484614000001E-3</v>
      </c>
      <c r="M32">
        <v>8.9064149282099998E-3</v>
      </c>
      <c r="N32">
        <v>8.9064149282099998E-3</v>
      </c>
      <c r="O32">
        <v>28.98</v>
      </c>
      <c r="P32">
        <v>29.56</v>
      </c>
      <c r="Q32">
        <v>2.6527019653899999E-2</v>
      </c>
      <c r="R32">
        <v>0.40541962849300001</v>
      </c>
      <c r="S32">
        <v>5.7892612068000003E-3</v>
      </c>
      <c r="T32">
        <v>-0.20014354878599999</v>
      </c>
      <c r="U32">
        <v>-1.8449927316300001E-2</v>
      </c>
      <c r="V32">
        <v>-0.65304239407599995</v>
      </c>
      <c r="W32">
        <v>100</v>
      </c>
      <c r="X32">
        <v>29.34</v>
      </c>
      <c r="Y32">
        <v>1.24223602484</v>
      </c>
      <c r="Z32">
        <v>-0.18145954520599999</v>
      </c>
      <c r="AA32">
        <v>-1.42369557005</v>
      </c>
      <c r="AB32">
        <v>1.20606742367E-2</v>
      </c>
      <c r="AC32">
        <v>0.63550506276999996</v>
      </c>
      <c r="AD32">
        <v>-1.6372202389999999E-3</v>
      </c>
      <c r="AE32">
        <v>-4.8335961944599999E-2</v>
      </c>
      <c r="AF32">
        <v>1200</v>
      </c>
      <c r="AG32">
        <v>29.286200000000001</v>
      </c>
      <c r="AH32">
        <v>7.6144000985599999E-3</v>
      </c>
      <c r="AI32">
        <v>0.744534610998</v>
      </c>
      <c r="AJ32">
        <v>-3.6013273455199999E-3</v>
      </c>
      <c r="AK32">
        <v>1.1741032888800001E-2</v>
      </c>
      <c r="AL32">
        <v>1200</v>
      </c>
      <c r="AM32">
        <v>29.36</v>
      </c>
      <c r="AN32">
        <v>6.3594794486699999E-3</v>
      </c>
      <c r="AO32">
        <v>0.78621529139199997</v>
      </c>
      <c r="AP32">
        <v>-6.5771522284399997E-3</v>
      </c>
      <c r="AQ32">
        <v>0.11419595751</v>
      </c>
      <c r="AR32">
        <v>300</v>
      </c>
      <c r="AS32">
        <v>29.36</v>
      </c>
      <c r="AT32">
        <v>5.2383895992999998E-3</v>
      </c>
      <c r="AU32">
        <v>0.84114048946999997</v>
      </c>
      <c r="AV32">
        <v>-3.1741093330299999E-3</v>
      </c>
      <c r="AW32">
        <v>-6.1571875204400002E-2</v>
      </c>
      <c r="AX32">
        <v>1350</v>
      </c>
      <c r="AY32">
        <v>29.48</v>
      </c>
      <c r="AZ32">
        <v>29.56</v>
      </c>
    </row>
    <row r="33" spans="1:52" ht="19">
      <c r="A33" s="3">
        <v>42979</v>
      </c>
      <c r="B33" s="1" t="s">
        <v>83</v>
      </c>
      <c r="C33">
        <v>-1.8700531119499999E-4</v>
      </c>
      <c r="D33">
        <v>-4.67005626927E-4</v>
      </c>
      <c r="E33">
        <v>1.60216407419E-2</v>
      </c>
      <c r="F33">
        <v>-1.04240302148E-3</v>
      </c>
      <c r="G33">
        <v>-2.8966106905000002E-4</v>
      </c>
      <c r="H33">
        <v>1.4680300689E-2</v>
      </c>
      <c r="I33">
        <v>8.5539771028E-4</v>
      </c>
      <c r="J33">
        <v>-8.5539771028E-4</v>
      </c>
      <c r="K33">
        <v>1.77344557878E-4</v>
      </c>
      <c r="L33">
        <v>1.77344557878E-4</v>
      </c>
      <c r="M33">
        <v>1.3413400528500001E-3</v>
      </c>
      <c r="N33">
        <v>-1.3413400528500001E-3</v>
      </c>
      <c r="O33">
        <v>28.61</v>
      </c>
      <c r="P33">
        <v>28.33</v>
      </c>
      <c r="Q33">
        <v>-1.00107573223E-2</v>
      </c>
      <c r="R33">
        <v>-0.34472071118199998</v>
      </c>
      <c r="S33">
        <v>3.4437043266900003E-2</v>
      </c>
      <c r="T33">
        <v>-0.69735112536800004</v>
      </c>
      <c r="U33">
        <v>3.11069072363E-2</v>
      </c>
      <c r="V33">
        <v>-7.1657230736799998E-2</v>
      </c>
      <c r="W33">
        <v>600</v>
      </c>
      <c r="X33">
        <v>28.4</v>
      </c>
      <c r="Y33">
        <v>-0.73400908773200002</v>
      </c>
      <c r="Z33">
        <v>0.110150825265</v>
      </c>
      <c r="AA33">
        <v>0.84415991299600002</v>
      </c>
      <c r="AB33">
        <v>-2.0005714464199999E-2</v>
      </c>
      <c r="AC33">
        <v>-0.24219478441</v>
      </c>
      <c r="AD33">
        <v>-7.0431172896900001E-3</v>
      </c>
      <c r="AE33">
        <v>1.7707596519500001E-2</v>
      </c>
      <c r="AF33">
        <v>300</v>
      </c>
      <c r="AG33">
        <v>28.22</v>
      </c>
      <c r="AH33">
        <v>-1.8476604666199999E-2</v>
      </c>
      <c r="AI33">
        <v>-0.28695136086099998</v>
      </c>
      <c r="AJ33">
        <v>-1.46805394116E-2</v>
      </c>
      <c r="AK33">
        <v>0.19831615381600001</v>
      </c>
      <c r="AL33">
        <v>1400</v>
      </c>
      <c r="AM33">
        <v>28.145</v>
      </c>
      <c r="AN33">
        <v>-1.03037198462E-2</v>
      </c>
      <c r="AO33">
        <v>-0.56114086748600001</v>
      </c>
      <c r="AP33">
        <v>-1.06919984049E-2</v>
      </c>
      <c r="AQ33">
        <v>6.1113562503700002E-2</v>
      </c>
      <c r="AR33">
        <v>200</v>
      </c>
      <c r="AS33">
        <v>28.2</v>
      </c>
      <c r="AT33">
        <v>-6.1303233406299999E-3</v>
      </c>
      <c r="AU33">
        <v>-0.75758644435300004</v>
      </c>
      <c r="AV33">
        <v>-6.2526827540100001E-3</v>
      </c>
      <c r="AW33">
        <v>-0.15045961082199999</v>
      </c>
      <c r="AX33">
        <v>5645</v>
      </c>
      <c r="AY33">
        <v>28.17</v>
      </c>
      <c r="AZ33">
        <v>28.18</v>
      </c>
    </row>
    <row r="34" spans="1:52" ht="19">
      <c r="A34" s="3">
        <v>42979</v>
      </c>
      <c r="B34" s="1" t="s">
        <v>84</v>
      </c>
      <c r="C34">
        <v>-5.4863514109300003E-4</v>
      </c>
      <c r="D34">
        <v>5.4001535598799996E-4</v>
      </c>
      <c r="E34">
        <v>-1.4308480048300001E-3</v>
      </c>
      <c r="F34">
        <v>1.0701575542000001E-3</v>
      </c>
      <c r="G34">
        <v>-6.4661722966300004E-4</v>
      </c>
      <c r="H34">
        <v>-1.6644647309100001E-2</v>
      </c>
      <c r="I34">
        <v>5.2152241310500004E-4</v>
      </c>
      <c r="J34">
        <v>1.61879269529E-3</v>
      </c>
      <c r="K34">
        <v>1.06601873675E-4</v>
      </c>
      <c r="L34">
        <v>-1.18663258565E-3</v>
      </c>
      <c r="M34">
        <v>1.52137993043E-2</v>
      </c>
      <c r="N34">
        <v>-1.52137993043E-2</v>
      </c>
      <c r="O34">
        <v>19.079999999999998</v>
      </c>
      <c r="P34">
        <v>19.364999999999998</v>
      </c>
      <c r="Q34">
        <v>4.1665184857E-2</v>
      </c>
      <c r="R34">
        <v>1.0686806068500001</v>
      </c>
      <c r="S34">
        <v>5.4539025035499997E-2</v>
      </c>
      <c r="T34">
        <v>0.784695590346</v>
      </c>
      <c r="U34">
        <v>2.1461777335600001E-2</v>
      </c>
      <c r="V34">
        <v>-0.46391586109499999</v>
      </c>
      <c r="W34">
        <v>13558</v>
      </c>
      <c r="X34">
        <v>19.475000000000001</v>
      </c>
      <c r="Y34">
        <v>2.0702306079700001</v>
      </c>
      <c r="Z34">
        <v>2.0832081845700001</v>
      </c>
      <c r="AA34">
        <v>1.2977576600799999E-2</v>
      </c>
      <c r="AB34">
        <v>9.5370783459099995E-3</v>
      </c>
      <c r="AC34">
        <v>1.5296603201900001</v>
      </c>
      <c r="AD34">
        <v>2.9410517537999999E-2</v>
      </c>
      <c r="AE34">
        <v>0.94329208584500002</v>
      </c>
      <c r="AF34">
        <v>23545</v>
      </c>
      <c r="AG34">
        <v>19.4175</v>
      </c>
      <c r="AH34">
        <v>-1.8700752537500001E-4</v>
      </c>
      <c r="AI34">
        <v>1.75988527768</v>
      </c>
      <c r="AJ34">
        <v>1.50738037688E-2</v>
      </c>
      <c r="AK34">
        <v>1.2855481547800001</v>
      </c>
      <c r="AL34">
        <v>8037</v>
      </c>
      <c r="AM34">
        <v>19.37</v>
      </c>
      <c r="AN34">
        <v>-3.33586091957E-3</v>
      </c>
      <c r="AO34">
        <v>1.8672557199199999</v>
      </c>
      <c r="AP34">
        <v>7.9953304043900008E-3</v>
      </c>
      <c r="AQ34">
        <v>1.53493049257</v>
      </c>
      <c r="AR34">
        <v>13879</v>
      </c>
      <c r="AS34">
        <v>19.309999999999999</v>
      </c>
      <c r="AT34">
        <v>-3.5052882479700001E-3</v>
      </c>
      <c r="AU34">
        <v>1.8644509683099999</v>
      </c>
      <c r="AV34">
        <v>3.1647298208800001E-3</v>
      </c>
      <c r="AW34">
        <v>1.75199719502</v>
      </c>
      <c r="AX34">
        <v>13533</v>
      </c>
      <c r="AY34">
        <v>19.34</v>
      </c>
      <c r="AZ34">
        <v>19.36</v>
      </c>
    </row>
    <row r="35" spans="1:52" ht="19">
      <c r="A35" s="3">
        <v>42979</v>
      </c>
      <c r="B35" s="1" t="s">
        <v>85</v>
      </c>
      <c r="C35">
        <v>-8.8668595566999996E-4</v>
      </c>
      <c r="D35">
        <v>-4.06714873355E-4</v>
      </c>
      <c r="E35">
        <v>2.2531099021899999E-3</v>
      </c>
      <c r="F35">
        <v>4.8315547633799999E-3</v>
      </c>
      <c r="G35">
        <v>1.3317147309599999E-3</v>
      </c>
      <c r="H35">
        <v>7.2712188810499997E-3</v>
      </c>
      <c r="I35">
        <v>3.9448688077100003E-3</v>
      </c>
      <c r="J35">
        <v>5.7182407190500004E-3</v>
      </c>
      <c r="K35">
        <v>9.2499985760300003E-4</v>
      </c>
      <c r="L35">
        <v>1.7384296043099999E-3</v>
      </c>
      <c r="M35">
        <v>5.0181089788600003E-3</v>
      </c>
      <c r="N35">
        <v>5.0181089788600003E-3</v>
      </c>
      <c r="O35">
        <v>47.86</v>
      </c>
      <c r="P35">
        <v>47.75</v>
      </c>
      <c r="Q35">
        <v>9.4124116539200005E-3</v>
      </c>
      <c r="R35">
        <v>-8.1324409954099994E-2</v>
      </c>
      <c r="S35">
        <v>2.1324332422299998E-2</v>
      </c>
      <c r="T35">
        <v>-0.49425429411999999</v>
      </c>
      <c r="U35">
        <v>1.03655031141E-2</v>
      </c>
      <c r="V35">
        <v>-0.37983732740600001</v>
      </c>
      <c r="W35">
        <v>2904</v>
      </c>
      <c r="X35">
        <v>47.89</v>
      </c>
      <c r="Y35">
        <v>6.2682824905999995E-2</v>
      </c>
      <c r="Z35">
        <v>2.7182442158499999E-2</v>
      </c>
      <c r="AA35">
        <v>-3.5500382747500003E-2</v>
      </c>
      <c r="AB35">
        <v>-1.9091124765599999E-3</v>
      </c>
      <c r="AC35">
        <v>6.3221432774899999E-2</v>
      </c>
      <c r="AD35">
        <v>6.9774357537600003E-3</v>
      </c>
      <c r="AE35">
        <v>-0.21709471950199999</v>
      </c>
      <c r="AF35">
        <v>600</v>
      </c>
      <c r="AG35">
        <v>47.83</v>
      </c>
      <c r="AH35">
        <v>-5.3814103899499995E-4</v>
      </c>
      <c r="AI35">
        <v>2.8491440452199999E-2</v>
      </c>
      <c r="AJ35">
        <v>9.5145598594299999E-3</v>
      </c>
      <c r="AK35">
        <v>-0.27735881924900002</v>
      </c>
      <c r="AL35">
        <v>1628</v>
      </c>
      <c r="AM35">
        <v>47.9</v>
      </c>
      <c r="AN35">
        <v>4.11050350969E-4</v>
      </c>
      <c r="AO35">
        <v>-9.2238308200600001E-4</v>
      </c>
      <c r="AP35">
        <v>1.04019137218E-2</v>
      </c>
      <c r="AQ35">
        <v>-0.30532797344700002</v>
      </c>
      <c r="AR35">
        <v>1235</v>
      </c>
      <c r="AS35">
        <v>47.87</v>
      </c>
      <c r="AT35">
        <v>-2.5251694457900003E-4</v>
      </c>
      <c r="AU35">
        <v>3.1623544794699997E-2</v>
      </c>
      <c r="AV35">
        <v>1.08874299573E-2</v>
      </c>
      <c r="AW35">
        <v>-0.32154682244900001</v>
      </c>
      <c r="AX35">
        <v>200</v>
      </c>
      <c r="AY35">
        <v>47.84</v>
      </c>
      <c r="AZ35">
        <v>47.86</v>
      </c>
    </row>
    <row r="36" spans="1:52" ht="19">
      <c r="A36" s="3">
        <v>42979</v>
      </c>
      <c r="B36" s="1" t="s">
        <v>86</v>
      </c>
      <c r="C36">
        <v>-2.1312146812199999E-4</v>
      </c>
      <c r="D36">
        <v>-2.1334593293600001E-3</v>
      </c>
      <c r="E36">
        <v>-1.09629544574E-3</v>
      </c>
      <c r="F36">
        <v>-8.6520342758599996E-4</v>
      </c>
      <c r="G36">
        <v>-5.0774463199599997E-3</v>
      </c>
      <c r="H36">
        <v>-1.1876335644200001E-2</v>
      </c>
      <c r="I36">
        <v>6.52081959464E-4</v>
      </c>
      <c r="J36">
        <v>-6.52081959464E-4</v>
      </c>
      <c r="K36">
        <v>2.9439869906E-3</v>
      </c>
      <c r="L36">
        <v>-2.9439869906E-3</v>
      </c>
      <c r="M36">
        <v>1.0780040198500001E-2</v>
      </c>
      <c r="N36">
        <v>-1.0780040198500001E-2</v>
      </c>
      <c r="O36">
        <v>26.9</v>
      </c>
      <c r="P36">
        <v>26.9</v>
      </c>
      <c r="Q36">
        <v>5.7058140856000002E-3</v>
      </c>
      <c r="R36">
        <v>0.25891900135700002</v>
      </c>
      <c r="S36">
        <v>2.0287375700600001E-2</v>
      </c>
      <c r="T36">
        <v>0.26503297967299999</v>
      </c>
      <c r="U36">
        <v>2.02845243121E-2</v>
      </c>
      <c r="V36">
        <v>-0.11435166607199999</v>
      </c>
      <c r="W36">
        <v>2100</v>
      </c>
      <c r="X36">
        <v>26.99</v>
      </c>
      <c r="Y36">
        <v>0.33457249070599998</v>
      </c>
      <c r="Z36">
        <v>0.601646694067</v>
      </c>
      <c r="AA36">
        <v>0.26707420336100002</v>
      </c>
      <c r="AB36">
        <v>-3.1891323216799998E-3</v>
      </c>
      <c r="AC36">
        <v>0.36298906489299998</v>
      </c>
      <c r="AD36">
        <v>1.4818471214599999E-3</v>
      </c>
      <c r="AE36">
        <v>0.46047764902100002</v>
      </c>
      <c r="AF36">
        <v>21380</v>
      </c>
      <c r="AG36">
        <v>26.97</v>
      </c>
      <c r="AH36">
        <v>-2.5678966604600001E-3</v>
      </c>
      <c r="AI36">
        <v>0.356694554025</v>
      </c>
      <c r="AJ36">
        <v>4.6817132208699999E-3</v>
      </c>
      <c r="AK36">
        <v>0.370849004526</v>
      </c>
      <c r="AL36">
        <v>11570</v>
      </c>
      <c r="AM36">
        <v>26.91</v>
      </c>
      <c r="AN36">
        <v>-5.2434958556600002E-3</v>
      </c>
      <c r="AO36">
        <v>0.444985199562</v>
      </c>
      <c r="AP36">
        <v>4.6533016491399999E-3</v>
      </c>
      <c r="AQ36">
        <v>0.37977139427700002</v>
      </c>
      <c r="AR36">
        <v>3490</v>
      </c>
      <c r="AS36">
        <v>26.87</v>
      </c>
      <c r="AT36">
        <v>-1.50090544028E-4</v>
      </c>
      <c r="AU36">
        <v>0.20398601965800001</v>
      </c>
      <c r="AV36">
        <v>3.76180221725E-3</v>
      </c>
      <c r="AW36">
        <v>0.42559308707999999</v>
      </c>
      <c r="AX36">
        <v>400</v>
      </c>
      <c r="AY36">
        <v>26.95</v>
      </c>
      <c r="AZ36">
        <v>27.015000000000001</v>
      </c>
    </row>
    <row r="37" spans="1:52" ht="19">
      <c r="A37" s="3">
        <v>42979</v>
      </c>
      <c r="B37" s="1" t="s">
        <v>87</v>
      </c>
      <c r="C37">
        <v>-5.7503223439900005E-4</v>
      </c>
      <c r="D37">
        <v>-1.4240264504499999E-4</v>
      </c>
      <c r="E37">
        <v>-3.4482758620700001E-2</v>
      </c>
      <c r="F37">
        <v>4.11444469995E-3</v>
      </c>
      <c r="G37">
        <v>2.1889235598999998E-3</v>
      </c>
      <c r="H37">
        <v>-6.8633343878499994E-2</v>
      </c>
      <c r="I37">
        <v>3.5394124655500001E-3</v>
      </c>
      <c r="J37">
        <v>4.6894769343499999E-3</v>
      </c>
      <c r="K37">
        <v>2.04652091485E-3</v>
      </c>
      <c r="L37">
        <v>2.3313262049400002E-3</v>
      </c>
      <c r="M37">
        <v>3.4150585257800001E-2</v>
      </c>
      <c r="N37">
        <v>-3.4150585257800001E-2</v>
      </c>
      <c r="O37">
        <v>4.3499999999999996</v>
      </c>
      <c r="P37">
        <v>4.3499999999999996</v>
      </c>
      <c r="Q37">
        <v>-6.1467492417899998E-2</v>
      </c>
      <c r="R37">
        <v>1.31928027117</v>
      </c>
      <c r="S37">
        <v>2.6032914420400002</v>
      </c>
      <c r="T37">
        <v>-52.0658288407</v>
      </c>
      <c r="U37">
        <v>2.83087764893</v>
      </c>
      <c r="V37">
        <v>-56.845139185500003</v>
      </c>
      <c r="W37">
        <v>100</v>
      </c>
      <c r="X37">
        <v>4.3499999999999996</v>
      </c>
      <c r="Y37">
        <v>0</v>
      </c>
      <c r="Z37">
        <v>2.6032914420400002</v>
      </c>
      <c r="AA37">
        <v>2.6032914420400002</v>
      </c>
      <c r="AB37">
        <v>-3.8905871473499998E-2</v>
      </c>
      <c r="AC37">
        <v>1.1301412877799999</v>
      </c>
      <c r="AD37">
        <v>7.3086477853299997E-2</v>
      </c>
      <c r="AE37">
        <v>-0.26853883205200002</v>
      </c>
      <c r="AF37">
        <v>100</v>
      </c>
      <c r="AG37">
        <v>4.33</v>
      </c>
      <c r="AH37">
        <v>-1.02349913339E-2</v>
      </c>
      <c r="AI37">
        <v>0.69417269349999999</v>
      </c>
      <c r="AJ37">
        <v>4.1988835732199997E-2</v>
      </c>
      <c r="AK37">
        <v>0.215125690846</v>
      </c>
      <c r="AL37">
        <v>100</v>
      </c>
      <c r="AM37">
        <v>4.3499999999999996</v>
      </c>
      <c r="AN37">
        <v>-5.8289387279100002E-3</v>
      </c>
      <c r="AO37">
        <v>0.58949577705699996</v>
      </c>
      <c r="AP37">
        <v>3.2598995515399999E-2</v>
      </c>
      <c r="AQ37">
        <v>0.44626032015599998</v>
      </c>
      <c r="AR37">
        <v>200</v>
      </c>
      <c r="AS37">
        <v>4.3600000000000003</v>
      </c>
      <c r="AT37">
        <v>-3.5002496466599998E-3</v>
      </c>
      <c r="AU37">
        <v>0.50800906064499995</v>
      </c>
      <c r="AV37">
        <v>1.95614240243E-2</v>
      </c>
      <c r="AW37">
        <v>0.90862536354000001</v>
      </c>
      <c r="AX37">
        <v>1700</v>
      </c>
      <c r="AY37">
        <v>4.3600000000000003</v>
      </c>
      <c r="AZ37">
        <v>4.3600000000000003</v>
      </c>
    </row>
    <row r="38" spans="1:52" ht="19">
      <c r="A38" s="3">
        <v>42979</v>
      </c>
      <c r="B38" s="1" t="s">
        <v>88</v>
      </c>
      <c r="C38">
        <v>-2.826602455E-3</v>
      </c>
      <c r="D38">
        <v>-4.1267582242199997E-3</v>
      </c>
      <c r="E38">
        <v>-1.02112623844E-2</v>
      </c>
      <c r="F38">
        <v>-5.1773734353300002E-3</v>
      </c>
      <c r="G38">
        <v>-1.2427767597100001E-2</v>
      </c>
      <c r="H38">
        <v>-2.0586234548300001E-2</v>
      </c>
      <c r="I38">
        <v>2.3507709803199999E-3</v>
      </c>
      <c r="J38">
        <v>-2.3507709803199999E-3</v>
      </c>
      <c r="K38">
        <v>8.3010093728899999E-3</v>
      </c>
      <c r="L38">
        <v>-8.3010093728899999E-3</v>
      </c>
      <c r="M38">
        <v>1.0374972164000001E-2</v>
      </c>
      <c r="N38">
        <v>-1.0374972164000001E-2</v>
      </c>
      <c r="O38">
        <v>23.16</v>
      </c>
      <c r="P38">
        <v>22.844999999999999</v>
      </c>
      <c r="Q38">
        <v>-1.5503880693999999E-2</v>
      </c>
      <c r="R38">
        <v>0.32636540816499998</v>
      </c>
      <c r="S38">
        <v>9.6808163303899999E-4</v>
      </c>
      <c r="T38">
        <v>-0.22535329758299999</v>
      </c>
      <c r="U38">
        <v>2.4151487111E-2</v>
      </c>
      <c r="V38">
        <v>-0.70905887191399997</v>
      </c>
      <c r="W38">
        <v>200</v>
      </c>
      <c r="X38">
        <v>23.06</v>
      </c>
      <c r="Y38">
        <v>-0.43177892918799998</v>
      </c>
      <c r="Z38">
        <v>-0.22780743428200001</v>
      </c>
      <c r="AA38">
        <v>0.203971494906</v>
      </c>
      <c r="AB38">
        <v>-7.0594979052799999E-3</v>
      </c>
      <c r="AC38">
        <v>0.20413778120100001</v>
      </c>
      <c r="AD38">
        <v>9.4333477846700008E-3</v>
      </c>
      <c r="AE38">
        <v>-0.30478253749200002</v>
      </c>
      <c r="AF38">
        <v>700</v>
      </c>
      <c r="AG38">
        <v>23.145</v>
      </c>
      <c r="AH38">
        <v>-5.0622556327099997E-3</v>
      </c>
      <c r="AI38">
        <v>0.15880900262</v>
      </c>
      <c r="AJ38">
        <v>1.06011608254E-2</v>
      </c>
      <c r="AK38">
        <v>-0.31922442435100001</v>
      </c>
      <c r="AL38">
        <v>400</v>
      </c>
      <c r="AM38">
        <v>23.13</v>
      </c>
      <c r="AN38">
        <v>-9.1674906405200002E-3</v>
      </c>
      <c r="AO38">
        <v>0.30109671850399999</v>
      </c>
      <c r="AP38">
        <v>2.66966719799E-3</v>
      </c>
      <c r="AQ38">
        <v>-5.8143807299800003E-2</v>
      </c>
      <c r="AR38">
        <v>400</v>
      </c>
      <c r="AS38">
        <v>22.91</v>
      </c>
      <c r="AT38">
        <v>-7.4604356517699996E-3</v>
      </c>
      <c r="AU38">
        <v>0.2051255021</v>
      </c>
      <c r="AV38">
        <v>-2.5224670222799999E-3</v>
      </c>
      <c r="AW38">
        <v>0.18199876396799999</v>
      </c>
      <c r="AX38">
        <v>400</v>
      </c>
      <c r="AY38">
        <v>23.05</v>
      </c>
      <c r="AZ38">
        <v>23.08</v>
      </c>
    </row>
    <row r="39" spans="1:52" ht="19">
      <c r="A39" s="3">
        <v>42979</v>
      </c>
      <c r="B39" s="1" t="s">
        <v>89</v>
      </c>
      <c r="C39">
        <v>1.2251212990600001E-2</v>
      </c>
      <c r="D39">
        <v>6.7145527401999998E-3</v>
      </c>
      <c r="E39">
        <v>-6.1999659342499999E-2</v>
      </c>
      <c r="F39">
        <v>2.0292628034200001E-2</v>
      </c>
      <c r="G39">
        <v>1.20683172564E-2</v>
      </c>
      <c r="H39">
        <v>4.4440297291799997E-2</v>
      </c>
      <c r="I39">
        <v>8.0414150436E-3</v>
      </c>
      <c r="J39">
        <v>8.0414150436E-3</v>
      </c>
      <c r="K39">
        <v>5.3537645161800002E-3</v>
      </c>
      <c r="L39">
        <v>5.3537645161800002E-3</v>
      </c>
      <c r="M39">
        <v>1.7559362050700002E-2</v>
      </c>
      <c r="N39">
        <v>0.10643995663399999</v>
      </c>
      <c r="O39">
        <v>10.3</v>
      </c>
      <c r="P39">
        <v>10.84</v>
      </c>
      <c r="Q39">
        <v>-2.84776131504E-2</v>
      </c>
      <c r="R39">
        <v>1.3009506050199999</v>
      </c>
      <c r="S39">
        <v>-0.102196278365</v>
      </c>
      <c r="T39">
        <v>2.23186020745</v>
      </c>
      <c r="U39">
        <v>-0.19417379497199999</v>
      </c>
      <c r="V39">
        <v>4.6828906962900003</v>
      </c>
      <c r="W39">
        <v>100</v>
      </c>
      <c r="X39">
        <v>10.36</v>
      </c>
      <c r="Y39">
        <v>0.582524271845</v>
      </c>
      <c r="Z39">
        <v>-0.71882272737999997</v>
      </c>
      <c r="AA39">
        <v>-1.30134699922</v>
      </c>
      <c r="AB39">
        <v>1.88159385589E-2</v>
      </c>
      <c r="AC39">
        <v>0.82943668912199997</v>
      </c>
      <c r="AD39">
        <v>-1.3215752011E-2</v>
      </c>
      <c r="AE39">
        <v>-0.117936020798</v>
      </c>
      <c r="AF39">
        <v>200</v>
      </c>
      <c r="AG39">
        <v>10.51</v>
      </c>
      <c r="AH39">
        <v>2.79934712359E-2</v>
      </c>
      <c r="AI39">
        <v>0.53525030782899996</v>
      </c>
      <c r="AJ39">
        <v>5.2368614627600002E-3</v>
      </c>
      <c r="AK39">
        <v>-0.68087117165</v>
      </c>
      <c r="AL39">
        <v>260</v>
      </c>
      <c r="AM39">
        <v>10.63</v>
      </c>
      <c r="AN39">
        <v>2.7989146326999999E-2</v>
      </c>
      <c r="AO39">
        <v>0.54405345638299996</v>
      </c>
      <c r="AP39">
        <v>3.38545244845E-2</v>
      </c>
      <c r="AQ39">
        <v>-1.85854787792</v>
      </c>
      <c r="AR39">
        <v>100</v>
      </c>
      <c r="AS39">
        <v>10.72</v>
      </c>
      <c r="AT39">
        <v>2.34615000824E-2</v>
      </c>
      <c r="AU39">
        <v>0.78669377283899999</v>
      </c>
      <c r="AV39">
        <v>3.7055503473400003E-2</v>
      </c>
      <c r="AW39">
        <v>-2.0265895431700001</v>
      </c>
      <c r="AX39">
        <v>500</v>
      </c>
      <c r="AY39">
        <v>10.798</v>
      </c>
      <c r="AZ39">
        <v>10.92</v>
      </c>
    </row>
    <row r="40" spans="1:52" ht="19">
      <c r="A40" s="3">
        <v>42979</v>
      </c>
      <c r="B40" s="1" t="s">
        <v>90</v>
      </c>
      <c r="C40">
        <v>-4.61886947452E-4</v>
      </c>
      <c r="D40" s="2">
        <v>4.7910748878000004E-6</v>
      </c>
      <c r="E40">
        <v>1.9787178204399999E-3</v>
      </c>
      <c r="F40">
        <v>-2.6713439570599999E-3</v>
      </c>
      <c r="G40">
        <v>1.49676888963E-3</v>
      </c>
      <c r="H40">
        <v>6.2242434363500004E-3</v>
      </c>
      <c r="I40">
        <v>2.20945700961E-3</v>
      </c>
      <c r="J40">
        <v>-2.20945700961E-3</v>
      </c>
      <c r="K40">
        <v>1.4919778147499999E-3</v>
      </c>
      <c r="L40">
        <v>1.4919778147499999E-3</v>
      </c>
      <c r="M40">
        <v>4.2455256159100001E-3</v>
      </c>
      <c r="N40">
        <v>4.2455256159100001E-3</v>
      </c>
      <c r="O40">
        <v>49.36</v>
      </c>
      <c r="P40">
        <v>49.31</v>
      </c>
      <c r="Q40">
        <v>-2.4195297298999999E-3</v>
      </c>
      <c r="R40">
        <v>5.0109415416000003E-2</v>
      </c>
      <c r="S40">
        <v>8.4671787249199996E-3</v>
      </c>
      <c r="T40">
        <v>-0.117277523467</v>
      </c>
      <c r="U40">
        <v>1.24480198169E-2</v>
      </c>
      <c r="V40">
        <v>-0.200173790475</v>
      </c>
      <c r="W40">
        <v>6330</v>
      </c>
      <c r="X40">
        <v>49.37</v>
      </c>
      <c r="Y40">
        <v>2.0259319286900002E-2</v>
      </c>
      <c r="Z40">
        <v>0.16294168878000001</v>
      </c>
      <c r="AA40">
        <v>0.14268236949300001</v>
      </c>
      <c r="AB40">
        <v>-4.3547662827199997E-3</v>
      </c>
      <c r="AC40">
        <v>6.4911848949500001E-2</v>
      </c>
      <c r="AD40">
        <v>-5.89629208854E-3</v>
      </c>
      <c r="AE40">
        <v>0.121946186877</v>
      </c>
      <c r="AF40">
        <v>1100</v>
      </c>
      <c r="AG40">
        <v>49.3</v>
      </c>
      <c r="AH40">
        <v>-8.3292099251700003E-4</v>
      </c>
      <c r="AI40">
        <v>-1.9067084267699999E-2</v>
      </c>
      <c r="AJ40">
        <v>-6.7527695260099999E-3</v>
      </c>
      <c r="AK40">
        <v>0.13787255963100001</v>
      </c>
      <c r="AL40">
        <v>1154</v>
      </c>
      <c r="AM40">
        <v>49.33</v>
      </c>
      <c r="AN40">
        <v>-1.6673096108000001E-3</v>
      </c>
      <c r="AO40">
        <v>1.3708511296599999E-2</v>
      </c>
      <c r="AP40">
        <v>-6.1784467022699997E-3</v>
      </c>
      <c r="AQ40">
        <v>0.11920161102</v>
      </c>
      <c r="AR40">
        <v>1555</v>
      </c>
      <c r="AS40">
        <v>49.16</v>
      </c>
      <c r="AT40">
        <v>-2.8099481926399999E-3</v>
      </c>
      <c r="AU40">
        <v>5.6114870327700003E-2</v>
      </c>
      <c r="AV40">
        <v>-6.5882167652600004E-3</v>
      </c>
      <c r="AW40">
        <v>0.132163898655</v>
      </c>
      <c r="AX40">
        <v>700</v>
      </c>
      <c r="AY40">
        <v>49.25</v>
      </c>
      <c r="AZ40">
        <v>49.274799999999999</v>
      </c>
    </row>
    <row r="41" spans="1:52" ht="19">
      <c r="A41" s="3">
        <v>42979</v>
      </c>
      <c r="B41" s="1" t="s">
        <v>91</v>
      </c>
      <c r="C41">
        <v>-2.4528231296300001E-4</v>
      </c>
      <c r="D41">
        <v>3.0053150430499999E-3</v>
      </c>
      <c r="E41">
        <v>3.3322396751799999E-3</v>
      </c>
      <c r="F41">
        <v>2.1999943332600001E-3</v>
      </c>
      <c r="G41">
        <v>-4.2654330809299999E-4</v>
      </c>
      <c r="H41">
        <v>3.1711204100099998E-3</v>
      </c>
      <c r="I41">
        <v>1.9547120202999999E-3</v>
      </c>
      <c r="J41">
        <v>2.4452766462300002E-3</v>
      </c>
      <c r="K41">
        <v>2.5787717349499998E-3</v>
      </c>
      <c r="L41">
        <v>-3.4318583511400002E-3</v>
      </c>
      <c r="M41">
        <v>1.61119265171E-4</v>
      </c>
      <c r="N41">
        <v>-1.61119265171E-4</v>
      </c>
      <c r="O41">
        <v>26.36</v>
      </c>
      <c r="P41">
        <v>26.35</v>
      </c>
      <c r="Q41" s="2">
        <v>4.5962828361100001E-5</v>
      </c>
      <c r="R41">
        <v>-5.2475035410699998E-2</v>
      </c>
      <c r="S41">
        <v>-1.0240425372400001E-2</v>
      </c>
      <c r="T41">
        <v>0.179693769659</v>
      </c>
      <c r="U41">
        <v>-1.4251521126499999E-2</v>
      </c>
      <c r="V41">
        <v>0.327572721555</v>
      </c>
      <c r="W41">
        <v>100</v>
      </c>
      <c r="X41">
        <v>26.34</v>
      </c>
      <c r="Y41">
        <v>-7.5872534142600007E-2</v>
      </c>
      <c r="Z41">
        <v>-0.16181149218400001</v>
      </c>
      <c r="AA41">
        <v>-8.5938958041300001E-2</v>
      </c>
      <c r="AB41">
        <v>-1.7207542628599999E-3</v>
      </c>
      <c r="AC41">
        <v>-3.4246658268600003E-2</v>
      </c>
      <c r="AD41">
        <v>-1.1384400174599999E-3</v>
      </c>
      <c r="AE41">
        <v>-2.2021247457100001E-2</v>
      </c>
      <c r="AF41">
        <v>300</v>
      </c>
      <c r="AG41">
        <v>26.32</v>
      </c>
      <c r="AH41">
        <v>-1.5166539025900001E-3</v>
      </c>
      <c r="AI41">
        <v>-3.9662595431299998E-2</v>
      </c>
      <c r="AJ41">
        <v>-5.1186494059599996E-4</v>
      </c>
      <c r="AK41">
        <v>-3.5129736975999998E-2</v>
      </c>
      <c r="AL41">
        <v>900</v>
      </c>
      <c r="AM41">
        <v>26.33</v>
      </c>
      <c r="AN41">
        <v>-1.1666452894100001E-3</v>
      </c>
      <c r="AO41">
        <v>-4.8809877759200003E-2</v>
      </c>
      <c r="AP41">
        <v>-4.3129008711499997E-4</v>
      </c>
      <c r="AQ41">
        <v>-3.7279125899099999E-2</v>
      </c>
      <c r="AR41">
        <v>100</v>
      </c>
      <c r="AS41">
        <v>26.3</v>
      </c>
      <c r="AT41">
        <v>-6.9855193371200002E-4</v>
      </c>
      <c r="AU41">
        <v>-6.7082639672600003E-2</v>
      </c>
      <c r="AV41">
        <v>7.0063402148400002E-4</v>
      </c>
      <c r="AW41">
        <v>-8.0485123374500006E-2</v>
      </c>
      <c r="AX41">
        <v>100</v>
      </c>
      <c r="AY41">
        <v>26.32</v>
      </c>
      <c r="AZ41">
        <v>26.32</v>
      </c>
    </row>
    <row r="42" spans="1:52" ht="19">
      <c r="A42" s="3">
        <v>42979</v>
      </c>
      <c r="B42" s="1" t="s">
        <v>92</v>
      </c>
      <c r="C42">
        <v>1.0687738168099999E-3</v>
      </c>
      <c r="D42">
        <v>6.1336820665899997E-3</v>
      </c>
      <c r="E42">
        <v>1.15450378608E-2</v>
      </c>
      <c r="F42">
        <v>-5.0751235250399998E-2</v>
      </c>
      <c r="G42">
        <v>-5.89944612274E-2</v>
      </c>
      <c r="H42">
        <v>6.3379741753799998E-2</v>
      </c>
      <c r="I42">
        <v>4.96824614336E-2</v>
      </c>
      <c r="J42">
        <v>-5.1820009067200003E-2</v>
      </c>
      <c r="K42">
        <v>5.2860779160800002E-2</v>
      </c>
      <c r="L42">
        <v>-6.5128143294000004E-2</v>
      </c>
      <c r="M42">
        <v>5.1834703893000003E-2</v>
      </c>
      <c r="N42">
        <v>5.1834703893000003E-2</v>
      </c>
      <c r="O42">
        <v>20.350000000000001</v>
      </c>
      <c r="P42">
        <v>20.88</v>
      </c>
      <c r="Q42">
        <v>-8.1395045260999992E-3</v>
      </c>
      <c r="R42">
        <v>1.1533937546999999</v>
      </c>
      <c r="S42">
        <v>-0.445021803642</v>
      </c>
      <c r="T42">
        <v>-1.82048908316</v>
      </c>
      <c r="U42">
        <v>-0.49744246512899998</v>
      </c>
      <c r="V42">
        <v>-1.68451988714</v>
      </c>
      <c r="W42">
        <v>987</v>
      </c>
      <c r="X42">
        <v>20.57</v>
      </c>
      <c r="Y42">
        <v>1.08108108108</v>
      </c>
      <c r="Z42">
        <v>-12.582152553</v>
      </c>
      <c r="AA42">
        <v>-13.663233634099999</v>
      </c>
      <c r="AB42">
        <v>4.7048804490300002E-2</v>
      </c>
      <c r="AC42">
        <v>0.32611493750800002</v>
      </c>
      <c r="AD42">
        <v>-0.20463125248799999</v>
      </c>
      <c r="AE42">
        <v>-4.3516042624200004</v>
      </c>
      <c r="AF42">
        <v>400</v>
      </c>
      <c r="AG42">
        <v>21.22</v>
      </c>
      <c r="AH42">
        <v>2.64717976418E-2</v>
      </c>
      <c r="AI42">
        <v>0.85070076104699999</v>
      </c>
      <c r="AJ42">
        <v>-7.1642595569400003E-2</v>
      </c>
      <c r="AK42">
        <v>-7.3405453063200001</v>
      </c>
      <c r="AL42">
        <v>100</v>
      </c>
      <c r="AM42">
        <v>20.75</v>
      </c>
      <c r="AN42">
        <v>1.8940762271999999E-2</v>
      </c>
      <c r="AO42">
        <v>1.1001934711900001</v>
      </c>
      <c r="AP42">
        <v>-5.6112890535299997E-2</v>
      </c>
      <c r="AQ42">
        <v>-7.8201944285999998</v>
      </c>
      <c r="AR42">
        <v>100</v>
      </c>
      <c r="AS42">
        <v>20.7</v>
      </c>
      <c r="AT42">
        <v>5.1945836115800002E-3</v>
      </c>
      <c r="AU42">
        <v>1.6881273588100001</v>
      </c>
      <c r="AV42">
        <v>-4.3887859268799997E-2</v>
      </c>
      <c r="AW42">
        <v>-8.3341956569000004</v>
      </c>
      <c r="AX42">
        <v>100</v>
      </c>
      <c r="AY42">
        <v>20.7</v>
      </c>
      <c r="AZ42">
        <v>20.84</v>
      </c>
    </row>
    <row r="43" spans="1:52" ht="19">
      <c r="A43" s="3">
        <v>42979</v>
      </c>
      <c r="B43" s="1" t="s">
        <v>93</v>
      </c>
      <c r="C43">
        <v>-4.8521022437099997E-3</v>
      </c>
      <c r="D43">
        <v>-5.3392664542400003E-3</v>
      </c>
      <c r="E43">
        <v>-1.7859590845100001E-3</v>
      </c>
      <c r="F43">
        <v>9.25427696631E-4</v>
      </c>
      <c r="G43">
        <v>3.67006710102E-3</v>
      </c>
      <c r="H43">
        <v>-8.4046781548900006E-3</v>
      </c>
      <c r="I43">
        <v>3.92667454708E-3</v>
      </c>
      <c r="J43">
        <v>5.7775299403400003E-3</v>
      </c>
      <c r="K43">
        <v>1.66919935322E-3</v>
      </c>
      <c r="L43">
        <v>9.0093335552600008E-3</v>
      </c>
      <c r="M43">
        <v>6.6187190703799999E-3</v>
      </c>
      <c r="N43">
        <v>-6.6187190703799999E-3</v>
      </c>
      <c r="O43">
        <v>18.059999999999999</v>
      </c>
      <c r="P43">
        <v>18.170000000000002</v>
      </c>
      <c r="Q43">
        <v>3.6781214981999998E-3</v>
      </c>
      <c r="R43">
        <v>2.3576019450399999</v>
      </c>
      <c r="S43">
        <v>-3.4426654932199999E-2</v>
      </c>
      <c r="T43">
        <v>2.2787514825300001</v>
      </c>
      <c r="U43">
        <v>-2.1922697247699998E-3</v>
      </c>
      <c r="V43">
        <v>-0.84008269508099997</v>
      </c>
      <c r="W43">
        <v>3400</v>
      </c>
      <c r="X43">
        <v>18.38</v>
      </c>
      <c r="Y43">
        <v>1.77187153931</v>
      </c>
      <c r="Z43">
        <v>0.79674913159600003</v>
      </c>
      <c r="AA43">
        <v>-0.97512240771799996</v>
      </c>
      <c r="AB43">
        <v>2.13423525743E-3</v>
      </c>
      <c r="AC43">
        <v>2.3689884382000002</v>
      </c>
      <c r="AD43">
        <v>-2.66205727323E-2</v>
      </c>
      <c r="AE43">
        <v>1.6271107665</v>
      </c>
      <c r="AF43">
        <v>600</v>
      </c>
      <c r="AG43">
        <v>18.47</v>
      </c>
      <c r="AH43">
        <v>1.2798875985699999E-3</v>
      </c>
      <c r="AI43">
        <v>2.3843093044699999</v>
      </c>
      <c r="AJ43">
        <v>-3.8928606180300002E-2</v>
      </c>
      <c r="AK43">
        <v>1.8882548296799999</v>
      </c>
      <c r="AL43">
        <v>900</v>
      </c>
      <c r="AM43">
        <v>18.54</v>
      </c>
      <c r="AN43" s="2">
        <v>1.4196395273200001E-5</v>
      </c>
      <c r="AO43">
        <v>2.4246302906100001</v>
      </c>
      <c r="AP43">
        <v>-3.4908332011399999E-2</v>
      </c>
      <c r="AQ43">
        <v>1.7594072161100001</v>
      </c>
      <c r="AR43">
        <v>500</v>
      </c>
      <c r="AS43">
        <v>18.47</v>
      </c>
      <c r="AT43" s="2">
        <v>1.91219395456E-5</v>
      </c>
      <c r="AU43">
        <v>2.4184044291300002</v>
      </c>
      <c r="AV43">
        <v>-1.9882355952799999E-2</v>
      </c>
      <c r="AW43">
        <v>1.1317526445499999</v>
      </c>
      <c r="AX43">
        <v>100</v>
      </c>
      <c r="AY43">
        <v>18.52</v>
      </c>
      <c r="AZ43">
        <v>18.57</v>
      </c>
    </row>
    <row r="44" spans="1:52" ht="19">
      <c r="A44" s="3">
        <v>42979</v>
      </c>
      <c r="B44" s="1" t="s">
        <v>94</v>
      </c>
      <c r="C44">
        <v>1.2166114186E-3</v>
      </c>
      <c r="D44">
        <v>1.0500670746200001E-3</v>
      </c>
      <c r="E44">
        <v>1.00455958737E-2</v>
      </c>
      <c r="F44">
        <v>-0.122160382436</v>
      </c>
      <c r="G44">
        <v>-9.1714738883200003E-2</v>
      </c>
      <c r="H44">
        <v>-8.3778707252999997E-3</v>
      </c>
      <c r="I44">
        <v>0.120943771018</v>
      </c>
      <c r="J44">
        <v>-0.12337699385500001</v>
      </c>
      <c r="K44">
        <v>9.0664671808599995E-2</v>
      </c>
      <c r="L44">
        <v>-9.2764805957799998E-2</v>
      </c>
      <c r="M44">
        <v>1.6677251484099999E-3</v>
      </c>
      <c r="N44">
        <v>-1.8423466598999998E-2</v>
      </c>
      <c r="O44">
        <v>26.75</v>
      </c>
      <c r="P44">
        <v>25.29</v>
      </c>
      <c r="Q44">
        <v>-9.0576087880399996E-3</v>
      </c>
      <c r="R44">
        <v>-6.3674779307299998</v>
      </c>
      <c r="S44">
        <v>-0.13284627893500001</v>
      </c>
      <c r="T44">
        <v>0.10637972057300001</v>
      </c>
      <c r="U44">
        <v>-9.1111640039499994E-2</v>
      </c>
      <c r="V44">
        <v>5.68016690401</v>
      </c>
      <c r="W44">
        <v>100</v>
      </c>
      <c r="X44">
        <v>24.875</v>
      </c>
      <c r="Y44">
        <v>-7.0093457943899997</v>
      </c>
      <c r="Z44">
        <v>-3.8111911734800001</v>
      </c>
      <c r="AA44">
        <v>3.19815462091</v>
      </c>
      <c r="AB44">
        <v>-1.2198256762899999E-2</v>
      </c>
      <c r="AC44">
        <v>-6.5735847700200001</v>
      </c>
      <c r="AD44">
        <v>-8.3915787525300004E-2</v>
      </c>
      <c r="AE44">
        <v>-0.33077424938200001</v>
      </c>
      <c r="AF44">
        <v>748</v>
      </c>
      <c r="AG44">
        <v>25.39</v>
      </c>
      <c r="AH44">
        <v>4.23804485725E-2</v>
      </c>
      <c r="AI44">
        <v>-7.7156614353600004</v>
      </c>
      <c r="AJ44">
        <v>-8.4317787254099996E-2</v>
      </c>
      <c r="AK44">
        <v>-0.31260113855100002</v>
      </c>
      <c r="AL44">
        <v>100</v>
      </c>
      <c r="AM44">
        <v>25.3</v>
      </c>
      <c r="AN44">
        <v>2.0475891935000001E-2</v>
      </c>
      <c r="AO44">
        <v>-7.0000775608100003</v>
      </c>
      <c r="AP44">
        <v>-9.7520264185399996E-2</v>
      </c>
      <c r="AQ44">
        <v>9.99273661279E-2</v>
      </c>
      <c r="AR44">
        <v>500</v>
      </c>
      <c r="AS44">
        <v>24.61</v>
      </c>
      <c r="AT44">
        <v>-3.6500779325899997E-4</v>
      </c>
      <c r="AU44">
        <v>-6.1492375531699999</v>
      </c>
      <c r="AV44">
        <v>-0.14038649329700001</v>
      </c>
      <c r="AW44">
        <v>1.9574659877</v>
      </c>
      <c r="AX44">
        <v>100</v>
      </c>
      <c r="AY44">
        <v>25.16</v>
      </c>
      <c r="AZ44">
        <v>25.41</v>
      </c>
    </row>
    <row r="45" spans="1:52" ht="19">
      <c r="A45" s="3">
        <v>42979</v>
      </c>
      <c r="B45" s="1" t="s">
        <v>95</v>
      </c>
      <c r="C45">
        <v>3.33474731687E-4</v>
      </c>
      <c r="D45">
        <v>3.8427356201200001E-4</v>
      </c>
      <c r="E45">
        <v>-5.2950828567600002E-3</v>
      </c>
      <c r="F45">
        <v>-4.7541852455700003E-3</v>
      </c>
      <c r="G45">
        <v>-1.23309645728E-3</v>
      </c>
      <c r="H45">
        <v>-5.4901169700299996E-3</v>
      </c>
      <c r="I45">
        <v>4.4207105138799998E-3</v>
      </c>
      <c r="J45">
        <v>-5.0876599772599999E-3</v>
      </c>
      <c r="K45">
        <v>8.4882289526799998E-4</v>
      </c>
      <c r="L45">
        <v>-1.6173700192900001E-3</v>
      </c>
      <c r="M45">
        <v>1.9503411326899999E-4</v>
      </c>
      <c r="N45">
        <v>-1.9503411326899999E-4</v>
      </c>
      <c r="O45">
        <v>42.73</v>
      </c>
      <c r="P45">
        <v>43.35</v>
      </c>
      <c r="Q45">
        <v>1.8530263473499999E-3</v>
      </c>
      <c r="R45">
        <v>1.11134310262</v>
      </c>
      <c r="S45">
        <v>6.1631095447600003E-2</v>
      </c>
      <c r="T45">
        <v>0.42401997555600002</v>
      </c>
      <c r="U45">
        <v>5.3984829551900003E-2</v>
      </c>
      <c r="V45">
        <v>-0.56358365258099996</v>
      </c>
      <c r="W45">
        <v>11528</v>
      </c>
      <c r="X45">
        <v>43.244999999999997</v>
      </c>
      <c r="Y45">
        <v>1.20524221858</v>
      </c>
      <c r="Z45">
        <v>2.19046104325</v>
      </c>
      <c r="AA45">
        <v>0.98521882467300004</v>
      </c>
      <c r="AB45">
        <v>1.7537780003800001E-2</v>
      </c>
      <c r="AC45">
        <v>0.95556578906900003</v>
      </c>
      <c r="AD45">
        <v>4.0580887272800001E-2</v>
      </c>
      <c r="AE45">
        <v>0.67795742518400004</v>
      </c>
      <c r="AF45">
        <v>2700</v>
      </c>
      <c r="AG45">
        <v>43.49</v>
      </c>
      <c r="AH45">
        <v>5.4640688967999996E-3</v>
      </c>
      <c r="AI45">
        <v>1.2649078221700001</v>
      </c>
      <c r="AJ45">
        <v>2.7018328723499999E-3</v>
      </c>
      <c r="AK45">
        <v>1.6144817413699999</v>
      </c>
      <c r="AL45">
        <v>400</v>
      </c>
      <c r="AM45">
        <v>43.33</v>
      </c>
      <c r="AN45">
        <v>-3.0880991478899998E-4</v>
      </c>
      <c r="AO45">
        <v>1.4599710213699999</v>
      </c>
      <c r="AP45">
        <v>-1.0124919884199999E-2</v>
      </c>
      <c r="AQ45">
        <v>2.05161049205</v>
      </c>
      <c r="AR45">
        <v>5231</v>
      </c>
      <c r="AS45">
        <v>43.37</v>
      </c>
      <c r="AT45">
        <v>1.6044141098E-3</v>
      </c>
      <c r="AU45">
        <v>1.35523103454</v>
      </c>
      <c r="AV45">
        <v>-7.8709661710399999E-3</v>
      </c>
      <c r="AW45">
        <v>1.9179189678999999</v>
      </c>
      <c r="AX45">
        <v>1115</v>
      </c>
      <c r="AY45">
        <v>43.47</v>
      </c>
      <c r="AZ45">
        <v>43.53</v>
      </c>
    </row>
    <row r="46" spans="1:52" ht="19">
      <c r="A46" s="3">
        <v>42979</v>
      </c>
      <c r="B46" s="1" t="s">
        <v>96</v>
      </c>
      <c r="C46">
        <v>7.9450193040499998E-4</v>
      </c>
      <c r="D46">
        <v>1.3619091781699999E-3</v>
      </c>
      <c r="E46">
        <v>4.4016003837400001E-3</v>
      </c>
      <c r="F46">
        <v>3.3894680742000002E-4</v>
      </c>
      <c r="G46">
        <v>-9.6245145028399999E-4</v>
      </c>
      <c r="H46">
        <v>1.18348198131E-2</v>
      </c>
      <c r="I46">
        <v>4.5555512298500002E-4</v>
      </c>
      <c r="J46">
        <v>-4.5555512298500002E-4</v>
      </c>
      <c r="K46">
        <v>3.9945772788199999E-4</v>
      </c>
      <c r="L46">
        <v>-2.3243606284500001E-3</v>
      </c>
      <c r="M46">
        <v>7.4332194294000004E-3</v>
      </c>
      <c r="N46">
        <v>7.4332194294000004E-3</v>
      </c>
      <c r="O46">
        <v>22.4</v>
      </c>
      <c r="P46">
        <v>22.51</v>
      </c>
      <c r="Q46">
        <v>1.0346873121099999E-2</v>
      </c>
      <c r="R46">
        <v>2.07912931271E-2</v>
      </c>
      <c r="S46">
        <v>-2.1128165670000001E-2</v>
      </c>
      <c r="T46">
        <v>2.1412705415599999E-2</v>
      </c>
      <c r="U46">
        <v>-3.6614103243899999E-2</v>
      </c>
      <c r="V46">
        <v>0.11154892993399999</v>
      </c>
      <c r="W46">
        <v>500</v>
      </c>
      <c r="X46">
        <v>22.46</v>
      </c>
      <c r="Y46">
        <v>0.26785714285700002</v>
      </c>
      <c r="Z46">
        <v>-0.66053767913000005</v>
      </c>
      <c r="AA46">
        <v>-0.92839482198800005</v>
      </c>
      <c r="AB46">
        <v>4.2457235052700002E-3</v>
      </c>
      <c r="AC46">
        <v>8.7511445358100001E-2</v>
      </c>
      <c r="AD46">
        <v>-1.27995643774E-2</v>
      </c>
      <c r="AE46">
        <v>-8.8983014413099998E-2</v>
      </c>
      <c r="AF46">
        <v>1100</v>
      </c>
      <c r="AG46">
        <v>22.49</v>
      </c>
      <c r="AH46">
        <v>4.2529160553499996E-3</v>
      </c>
      <c r="AI46">
        <v>8.7645920276599995E-2</v>
      </c>
      <c r="AJ46">
        <v>-6.8283606392899997E-3</v>
      </c>
      <c r="AK46">
        <v>-0.22496556473400001</v>
      </c>
      <c r="AL46">
        <v>600</v>
      </c>
      <c r="AM46">
        <v>22.518999999999998</v>
      </c>
      <c r="AN46">
        <v>2.4797415299300002E-3</v>
      </c>
      <c r="AO46">
        <v>0.144734889709</v>
      </c>
      <c r="AP46">
        <v>-2.9349174673699999E-3</v>
      </c>
      <c r="AQ46">
        <v>-0.34664956312700002</v>
      </c>
      <c r="AR46">
        <v>400</v>
      </c>
      <c r="AS46">
        <v>22.465</v>
      </c>
      <c r="AT46">
        <v>1.17534972811E-3</v>
      </c>
      <c r="AU46">
        <v>0.19919431295000001</v>
      </c>
      <c r="AV46">
        <v>-7.2718166374199998E-4</v>
      </c>
      <c r="AW46">
        <v>-0.437779855883</v>
      </c>
      <c r="AX46">
        <v>100</v>
      </c>
      <c r="AY46">
        <v>22.48</v>
      </c>
      <c r="AZ46">
        <v>22.49</v>
      </c>
    </row>
    <row r="47" spans="1:52" ht="19">
      <c r="A47" s="3">
        <v>42979</v>
      </c>
      <c r="B47" s="1" t="s">
        <v>97</v>
      </c>
      <c r="C47">
        <v>-3.6356791558800003E-4</v>
      </c>
      <c r="D47">
        <v>1.0039723821300001E-3</v>
      </c>
      <c r="E47">
        <v>9.9714239620000002E-4</v>
      </c>
      <c r="F47">
        <v>2.4919710654999999E-3</v>
      </c>
      <c r="G47">
        <v>7.2544566376500001E-4</v>
      </c>
      <c r="H47">
        <v>4.6714739547100001E-3</v>
      </c>
      <c r="I47">
        <v>2.1284031499200001E-3</v>
      </c>
      <c r="J47">
        <v>2.85553898109E-3</v>
      </c>
      <c r="K47">
        <v>2.7852671835999998E-4</v>
      </c>
      <c r="L47">
        <v>-2.7852671835999998E-4</v>
      </c>
      <c r="M47">
        <v>3.6743315585099998E-3</v>
      </c>
      <c r="N47">
        <v>3.6743315585099998E-3</v>
      </c>
      <c r="O47">
        <v>35.6</v>
      </c>
      <c r="P47">
        <v>35.46</v>
      </c>
      <c r="Q47">
        <v>-2.54462979244E-3</v>
      </c>
      <c r="R47">
        <v>-5.8187679685900003E-2</v>
      </c>
      <c r="S47">
        <v>1.0799711128500001E-3</v>
      </c>
      <c r="T47">
        <v>-0.12215449814899999</v>
      </c>
      <c r="U47">
        <v>7.1212655107399997E-3</v>
      </c>
      <c r="V47">
        <v>-0.13883529087800001</v>
      </c>
      <c r="W47">
        <v>424</v>
      </c>
      <c r="X47">
        <v>35.49</v>
      </c>
      <c r="Y47">
        <v>-0.30898876404499998</v>
      </c>
      <c r="Z47">
        <v>-0.13805609100399999</v>
      </c>
      <c r="AA47">
        <v>0.17093267304099999</v>
      </c>
      <c r="AB47">
        <v>-8.6473829349400008E-3</v>
      </c>
      <c r="AC47">
        <v>4.6722133850600001E-3</v>
      </c>
      <c r="AD47">
        <v>-4.7837874732E-4</v>
      </c>
      <c r="AE47">
        <v>-7.8412143667299997E-2</v>
      </c>
      <c r="AF47">
        <v>675</v>
      </c>
      <c r="AG47">
        <v>35.450000000000003</v>
      </c>
      <c r="AH47">
        <v>-3.93952753621E-3</v>
      </c>
      <c r="AI47">
        <v>-0.112794601124</v>
      </c>
      <c r="AJ47">
        <v>-2.7674743015200002E-3</v>
      </c>
      <c r="AK47">
        <v>-2.1755388713299999E-2</v>
      </c>
      <c r="AL47">
        <v>1900</v>
      </c>
      <c r="AM47">
        <v>35.53</v>
      </c>
      <c r="AN47">
        <v>-2.3066382028299999E-3</v>
      </c>
      <c r="AO47">
        <v>-0.16380311433200001</v>
      </c>
      <c r="AP47" s="2">
        <v>7.2466206885299996E-5</v>
      </c>
      <c r="AQ47">
        <v>-0.121259079794</v>
      </c>
      <c r="AR47">
        <v>12651</v>
      </c>
      <c r="AS47">
        <v>35.409999999999997</v>
      </c>
      <c r="AT47">
        <v>-2.6390346703500001E-3</v>
      </c>
      <c r="AU47">
        <v>-0.152765365805</v>
      </c>
      <c r="AV47">
        <v>3.2383146171999998E-3</v>
      </c>
      <c r="AW47">
        <v>-0.26570366634600001</v>
      </c>
      <c r="AX47">
        <v>300</v>
      </c>
      <c r="AY47">
        <v>35.395000000000003</v>
      </c>
      <c r="AZ47">
        <v>35.418999999999997</v>
      </c>
    </row>
    <row r="48" spans="1:52" ht="19">
      <c r="A48" s="3">
        <v>42979</v>
      </c>
      <c r="B48" s="1" t="s">
        <v>98</v>
      </c>
      <c r="C48">
        <v>-8.7475505743499996E-4</v>
      </c>
      <c r="D48">
        <v>1.2188332972499999E-3</v>
      </c>
      <c r="E48">
        <v>2.2552698138E-2</v>
      </c>
      <c r="F48">
        <v>-1.09728975519E-2</v>
      </c>
      <c r="G48">
        <v>1.2370981226799999E-3</v>
      </c>
      <c r="H48">
        <v>1.3518302602199999E-2</v>
      </c>
      <c r="I48">
        <v>1.0098142494499999E-2</v>
      </c>
      <c r="J48">
        <v>-1.0098142494499999E-2</v>
      </c>
      <c r="K48" s="2">
        <v>1.8264825428300001E-5</v>
      </c>
      <c r="L48" s="2">
        <v>1.8264825428300001E-5</v>
      </c>
      <c r="M48">
        <v>9.0343955357800008E-3</v>
      </c>
      <c r="N48">
        <v>-9.0343955357800008E-3</v>
      </c>
      <c r="O48">
        <v>33.799999999999997</v>
      </c>
      <c r="P48">
        <v>34</v>
      </c>
      <c r="Q48">
        <v>2.00990628674E-2</v>
      </c>
      <c r="R48">
        <v>0.398269115359</v>
      </c>
      <c r="S48">
        <v>-7.0839046680000002E-3</v>
      </c>
      <c r="T48">
        <v>0.25895381935099998</v>
      </c>
      <c r="U48">
        <v>-8.0085901714900005E-3</v>
      </c>
      <c r="V48">
        <v>-0.53913044742500005</v>
      </c>
      <c r="W48">
        <v>2900</v>
      </c>
      <c r="X48">
        <v>33.975000000000001</v>
      </c>
      <c r="Y48">
        <v>0.51775147928999998</v>
      </c>
      <c r="Z48">
        <v>-2.28899910569E-2</v>
      </c>
      <c r="AA48">
        <v>-0.54064147034700005</v>
      </c>
      <c r="AB48">
        <v>2.3673696966000001E-3</v>
      </c>
      <c r="AC48">
        <v>0.61884904504799998</v>
      </c>
      <c r="AD48">
        <v>-1.74215682566E-2</v>
      </c>
      <c r="AE48">
        <v>0.327301894037</v>
      </c>
      <c r="AF48">
        <v>200</v>
      </c>
      <c r="AG48">
        <v>34.049999999999997</v>
      </c>
      <c r="AH48">
        <v>-2.96407272398E-3</v>
      </c>
      <c r="AI48">
        <v>0.74113750680799995</v>
      </c>
      <c r="AJ48">
        <v>-1.43303242715E-2</v>
      </c>
      <c r="AK48">
        <v>0.25308135554299999</v>
      </c>
      <c r="AL48">
        <v>2300</v>
      </c>
      <c r="AM48">
        <v>33.825000000000003</v>
      </c>
      <c r="AN48">
        <v>-6.9725204920599998E-3</v>
      </c>
      <c r="AO48">
        <v>0.85084212823399996</v>
      </c>
      <c r="AP48">
        <v>-1.9713470710499999E-2</v>
      </c>
      <c r="AQ48">
        <v>0.41703282306299999</v>
      </c>
      <c r="AR48">
        <v>2400</v>
      </c>
      <c r="AS48">
        <v>33.75</v>
      </c>
      <c r="AT48">
        <v>-7.3197828186300001E-3</v>
      </c>
      <c r="AU48">
        <v>0.86166057440900001</v>
      </c>
      <c r="AV48">
        <v>-1.9983953586100001E-2</v>
      </c>
      <c r="AW48">
        <v>0.41796324006500002</v>
      </c>
      <c r="AX48">
        <v>400</v>
      </c>
      <c r="AY48">
        <v>33.65</v>
      </c>
      <c r="AZ48">
        <v>33.700000000000003</v>
      </c>
    </row>
    <row r="49" spans="1:52" ht="19">
      <c r="A49" s="3">
        <v>42979</v>
      </c>
      <c r="B49" s="1" t="s">
        <v>99</v>
      </c>
      <c r="C49">
        <v>-2.18056378984E-4</v>
      </c>
      <c r="D49">
        <v>-2.7398332806600001E-3</v>
      </c>
      <c r="E49">
        <v>1.31584474605E-3</v>
      </c>
      <c r="F49">
        <v>-1.6456408955400001E-3</v>
      </c>
      <c r="G49">
        <v>-2.8511070037699998E-3</v>
      </c>
      <c r="H49">
        <v>4.77494012862E-4</v>
      </c>
      <c r="I49">
        <v>1.42758451655E-3</v>
      </c>
      <c r="J49">
        <v>-1.42758451655E-3</v>
      </c>
      <c r="K49">
        <v>1.11273723108E-4</v>
      </c>
      <c r="L49">
        <v>-1.11273723108E-4</v>
      </c>
      <c r="M49">
        <v>8.3835073318799997E-4</v>
      </c>
      <c r="N49">
        <v>-8.3835073318799997E-4</v>
      </c>
      <c r="O49">
        <v>30.19</v>
      </c>
      <c r="P49">
        <v>30.1</v>
      </c>
      <c r="Q49">
        <v>-4.5663550310600003E-3</v>
      </c>
      <c r="R49">
        <v>-7.1334953305500007E-2</v>
      </c>
      <c r="S49">
        <v>8.6364902818800004E-3</v>
      </c>
      <c r="T49">
        <v>-0.233970854029</v>
      </c>
      <c r="U49">
        <v>1.1679406292699999E-2</v>
      </c>
      <c r="V49">
        <v>-0.130644733313</v>
      </c>
      <c r="W49">
        <v>18398</v>
      </c>
      <c r="X49">
        <v>30.09</v>
      </c>
      <c r="Y49">
        <v>-0.331235508447</v>
      </c>
      <c r="Z49">
        <v>-9.9523389241599994E-2</v>
      </c>
      <c r="AA49">
        <v>0.23171211920500001</v>
      </c>
      <c r="AB49">
        <v>-5.5467890548500003E-3</v>
      </c>
      <c r="AC49">
        <v>-7.8287297468499994E-2</v>
      </c>
      <c r="AD49">
        <v>-7.5455501655800001E-3</v>
      </c>
      <c r="AE49">
        <v>3.1802239731300003E-2</v>
      </c>
      <c r="AF49">
        <v>1968</v>
      </c>
      <c r="AG49">
        <v>30.136700000000001</v>
      </c>
      <c r="AH49">
        <v>-1.1918113523999999E-3</v>
      </c>
      <c r="AI49">
        <v>-0.18407273078899999</v>
      </c>
      <c r="AJ49">
        <v>-5.9151860341700004E-3</v>
      </c>
      <c r="AK49">
        <v>-1.05058664684E-2</v>
      </c>
      <c r="AL49">
        <v>1356</v>
      </c>
      <c r="AM49">
        <v>30.15</v>
      </c>
      <c r="AN49">
        <v>1.6530429635399999E-3</v>
      </c>
      <c r="AO49">
        <v>-0.28212412565</v>
      </c>
      <c r="AP49">
        <v>-1.94519264674E-3</v>
      </c>
      <c r="AQ49">
        <v>-0.14726017426599999</v>
      </c>
      <c r="AR49">
        <v>3976</v>
      </c>
      <c r="AS49">
        <v>30.18</v>
      </c>
      <c r="AT49">
        <v>3.1510061205599999E-3</v>
      </c>
      <c r="AU49">
        <v>-0.35273307419</v>
      </c>
      <c r="AV49">
        <v>1.37952441019E-3</v>
      </c>
      <c r="AW49">
        <v>-0.30014376230299999</v>
      </c>
      <c r="AX49">
        <v>700</v>
      </c>
      <c r="AY49">
        <v>30.279</v>
      </c>
      <c r="AZ49">
        <v>30.28</v>
      </c>
    </row>
    <row r="50" spans="1:52" ht="19">
      <c r="A50" s="3">
        <v>42979</v>
      </c>
      <c r="B50" s="1" t="s">
        <v>100</v>
      </c>
      <c r="C50">
        <v>1.5953224325699999E-3</v>
      </c>
      <c r="D50">
        <v>-2.4133594318899998E-3</v>
      </c>
      <c r="E50">
        <v>-1.37700992131E-2</v>
      </c>
      <c r="F50">
        <v>-3.68691998039E-3</v>
      </c>
      <c r="G50">
        <v>-6.2512954903599996E-3</v>
      </c>
      <c r="H50">
        <v>-2.0733394494299999E-2</v>
      </c>
      <c r="I50">
        <v>2.09159754782E-3</v>
      </c>
      <c r="J50">
        <v>-5.2822424129500001E-3</v>
      </c>
      <c r="K50">
        <v>3.8379360584699998E-3</v>
      </c>
      <c r="L50">
        <v>-3.8379360584699998E-3</v>
      </c>
      <c r="M50">
        <v>6.9632952811799998E-3</v>
      </c>
      <c r="N50">
        <v>-6.9632952811799998E-3</v>
      </c>
      <c r="O50">
        <v>31.6</v>
      </c>
      <c r="P50">
        <v>31.954999999999998</v>
      </c>
      <c r="Q50">
        <v>2.8838692570400001E-2</v>
      </c>
      <c r="R50">
        <v>0.33494709277200002</v>
      </c>
      <c r="S50">
        <v>5.9566992204200002E-3</v>
      </c>
      <c r="T50">
        <v>1.0292161494600001</v>
      </c>
      <c r="U50">
        <v>-2.5040959757399998E-2</v>
      </c>
      <c r="V50">
        <v>0.74218518455299998</v>
      </c>
      <c r="W50">
        <v>3200</v>
      </c>
      <c r="X50">
        <v>31.98</v>
      </c>
      <c r="Y50">
        <v>1.2025316455699999</v>
      </c>
      <c r="Z50">
        <v>1.1166726306899999</v>
      </c>
      <c r="AA50">
        <v>-8.5859014875799999E-2</v>
      </c>
      <c r="AB50">
        <v>8.7722039252400002E-3</v>
      </c>
      <c r="AC50">
        <v>0.62469986975699998</v>
      </c>
      <c r="AD50">
        <v>5.8275654593999996E-3</v>
      </c>
      <c r="AE50">
        <v>0.789205283634</v>
      </c>
      <c r="AF50">
        <v>200</v>
      </c>
      <c r="AG50">
        <v>31.9</v>
      </c>
      <c r="AH50">
        <v>8.3307021491300006E-3</v>
      </c>
      <c r="AI50">
        <v>0.63116959731</v>
      </c>
      <c r="AJ50">
        <v>5.3406204218900003E-3</v>
      </c>
      <c r="AK50">
        <v>0.80603600425300004</v>
      </c>
      <c r="AL50">
        <v>1300</v>
      </c>
      <c r="AM50">
        <v>32.04</v>
      </c>
      <c r="AN50">
        <v>5.3199581158100001E-3</v>
      </c>
      <c r="AO50">
        <v>0.73818229659300005</v>
      </c>
      <c r="AP50">
        <v>2.5532631225199998E-3</v>
      </c>
      <c r="AQ50">
        <v>0.90206993882300002</v>
      </c>
      <c r="AR50">
        <v>300</v>
      </c>
      <c r="AS50">
        <v>31.95</v>
      </c>
      <c r="AT50">
        <v>3.9108164988799999E-3</v>
      </c>
      <c r="AU50">
        <v>0.79934522628000004</v>
      </c>
      <c r="AV50">
        <v>1.8676266164899999E-3</v>
      </c>
      <c r="AW50">
        <v>0.93126386919699999</v>
      </c>
      <c r="AX50">
        <v>200</v>
      </c>
      <c r="AY50">
        <v>32.064900000000002</v>
      </c>
      <c r="AZ50">
        <v>32.1</v>
      </c>
    </row>
    <row r="51" spans="1:52" ht="19">
      <c r="A51" s="3">
        <v>42979</v>
      </c>
      <c r="B51" s="1" t="s">
        <v>101</v>
      </c>
      <c r="C51">
        <v>5.3717846258999997E-4</v>
      </c>
      <c r="D51">
        <v>1.20420248654E-3</v>
      </c>
      <c r="E51">
        <v>1.1285889954000001E-4</v>
      </c>
      <c r="F51">
        <v>1.0217157778199999E-3</v>
      </c>
      <c r="G51">
        <v>1.0042368950200001E-3</v>
      </c>
      <c r="H51" s="2">
        <v>5.4072618438199997E-5</v>
      </c>
      <c r="I51">
        <v>4.8453731523300002E-4</v>
      </c>
      <c r="J51">
        <v>4.8453731523300002E-4</v>
      </c>
      <c r="K51">
        <v>1.9996559152499999E-4</v>
      </c>
      <c r="L51">
        <v>-1.9996559152499999E-4</v>
      </c>
      <c r="M51" s="2">
        <v>5.8786281101899999E-5</v>
      </c>
      <c r="N51" s="2">
        <v>-5.8786281101899999E-5</v>
      </c>
      <c r="O51">
        <v>54.11</v>
      </c>
      <c r="P51">
        <v>54.494999999999997</v>
      </c>
      <c r="Q51">
        <v>4.62326222825E-3</v>
      </c>
      <c r="R51">
        <v>0.44518925131199999</v>
      </c>
      <c r="S51">
        <v>1.20214713225E-2</v>
      </c>
      <c r="T51">
        <v>0.45218516014299998</v>
      </c>
      <c r="U51">
        <v>1.6655456739099999E-2</v>
      </c>
      <c r="V51">
        <v>-0.18805030342500001</v>
      </c>
      <c r="W51">
        <v>12358</v>
      </c>
      <c r="X51">
        <v>54.29</v>
      </c>
      <c r="Y51">
        <v>0.33265570134900002</v>
      </c>
      <c r="Z51">
        <v>0.63929475109</v>
      </c>
      <c r="AA51">
        <v>0.30663904974099998</v>
      </c>
      <c r="AB51">
        <v>2.0657808147100001E-3</v>
      </c>
      <c r="AC51">
        <v>0.45164128929000003</v>
      </c>
      <c r="AD51">
        <v>8.4841873796900006E-3</v>
      </c>
      <c r="AE51">
        <v>0.37109370905099998</v>
      </c>
      <c r="AF51">
        <v>4353</v>
      </c>
      <c r="AG51">
        <v>54.4</v>
      </c>
      <c r="AH51">
        <v>1.7359006598099999E-3</v>
      </c>
      <c r="AI51">
        <v>0.457798592339</v>
      </c>
      <c r="AJ51">
        <v>4.4825938239199999E-3</v>
      </c>
      <c r="AK51">
        <v>0.47075023782199998</v>
      </c>
      <c r="AL51">
        <v>5827</v>
      </c>
      <c r="AM51">
        <v>54.44</v>
      </c>
      <c r="AN51">
        <v>7.4713471256500005E-4</v>
      </c>
      <c r="AO51">
        <v>0.49410346669400002</v>
      </c>
      <c r="AP51">
        <v>1.0597958673699999E-3</v>
      </c>
      <c r="AQ51">
        <v>0.59114421108500004</v>
      </c>
      <c r="AR51">
        <v>1428</v>
      </c>
      <c r="AS51">
        <v>54.36</v>
      </c>
      <c r="AT51">
        <v>5.4129255912199997E-4</v>
      </c>
      <c r="AU51">
        <v>0.503556201983</v>
      </c>
      <c r="AV51">
        <v>2.8008281924400002E-4</v>
      </c>
      <c r="AW51">
        <v>0.62588955851200001</v>
      </c>
      <c r="AX51">
        <v>12535</v>
      </c>
      <c r="AY51">
        <v>54.45</v>
      </c>
      <c r="AZ51">
        <v>54.46</v>
      </c>
    </row>
    <row r="52" spans="1:52" ht="19">
      <c r="A52" s="3">
        <v>42979</v>
      </c>
      <c r="B52" s="1" t="s">
        <v>102</v>
      </c>
      <c r="C52">
        <v>2.34803546797E-3</v>
      </c>
      <c r="D52">
        <v>-4.3125850206700002E-4</v>
      </c>
      <c r="E52">
        <v>-7.4002851158500001E-3</v>
      </c>
      <c r="F52">
        <v>-4.5427072487999997E-3</v>
      </c>
      <c r="G52">
        <v>-1.53205392558E-3</v>
      </c>
      <c r="H52">
        <v>-3.2930405537400002E-3</v>
      </c>
      <c r="I52">
        <v>2.1946717808300001E-3</v>
      </c>
      <c r="J52">
        <v>-6.8907427167700002E-3</v>
      </c>
      <c r="K52">
        <v>1.10079542351E-3</v>
      </c>
      <c r="L52">
        <v>-1.10079542351E-3</v>
      </c>
      <c r="M52">
        <v>4.1072445621100004E-3</v>
      </c>
      <c r="N52">
        <v>4.1072445621100004E-3</v>
      </c>
      <c r="O52">
        <v>15.51</v>
      </c>
      <c r="P52">
        <v>15.87</v>
      </c>
      <c r="Q52">
        <v>3.69937596361E-2</v>
      </c>
      <c r="R52">
        <v>0.270123106399</v>
      </c>
      <c r="S52">
        <v>-4.4623970969799999E-4</v>
      </c>
      <c r="T52">
        <v>0.38972414921999998</v>
      </c>
      <c r="U52">
        <v>-2.12044989215E-2</v>
      </c>
      <c r="V52">
        <v>-0.22529938458900001</v>
      </c>
      <c r="W52">
        <v>22982</v>
      </c>
      <c r="X52">
        <v>15.67</v>
      </c>
      <c r="Y52">
        <v>1.0315925209500001</v>
      </c>
      <c r="Z52">
        <v>0.260528096584</v>
      </c>
      <c r="AA52">
        <v>-0.77106442437</v>
      </c>
      <c r="AB52">
        <v>3.9150443201899997E-2</v>
      </c>
      <c r="AC52">
        <v>0.17213878433900001</v>
      </c>
      <c r="AD52">
        <v>1.38414364604E-2</v>
      </c>
      <c r="AE52">
        <v>6.2339273100200002E-2</v>
      </c>
      <c r="AF52">
        <v>153120</v>
      </c>
      <c r="AG52">
        <v>15.9</v>
      </c>
      <c r="AH52">
        <v>3.4009061379500001E-2</v>
      </c>
      <c r="AI52">
        <v>0.329007742755</v>
      </c>
      <c r="AJ52">
        <v>1.1923815942600001E-2</v>
      </c>
      <c r="AK52">
        <v>0.119254188245</v>
      </c>
      <c r="AL52">
        <v>42661</v>
      </c>
      <c r="AM52">
        <v>15.9</v>
      </c>
      <c r="AN52">
        <v>1.8532073160900001E-2</v>
      </c>
      <c r="AO52">
        <v>0.868576420086</v>
      </c>
      <c r="AP52">
        <v>8.4583205846200003E-4</v>
      </c>
      <c r="AQ52">
        <v>0.50691683827199996</v>
      </c>
      <c r="AR52">
        <v>2350</v>
      </c>
      <c r="AS52">
        <v>15.84</v>
      </c>
      <c r="AT52">
        <v>8.6648046853000007E-3</v>
      </c>
      <c r="AU52">
        <v>1.32870028434</v>
      </c>
      <c r="AV52">
        <v>-6.27047604123E-3</v>
      </c>
      <c r="AW52">
        <v>0.85180585731699998</v>
      </c>
      <c r="AX52">
        <v>26890</v>
      </c>
      <c r="AY52">
        <v>15.914999999999999</v>
      </c>
      <c r="AZ52">
        <v>15.94</v>
      </c>
    </row>
    <row r="53" spans="1:52" ht="19">
      <c r="A53" s="3">
        <v>42979</v>
      </c>
      <c r="B53" s="1" t="s">
        <v>103</v>
      </c>
      <c r="C53">
        <v>-3.7843640157800003E-4</v>
      </c>
      <c r="D53">
        <v>-4.8973133020099998E-3</v>
      </c>
      <c r="E53">
        <v>-5.3968025861500003E-4</v>
      </c>
      <c r="F53">
        <v>-1.09089243314E-3</v>
      </c>
      <c r="G53">
        <v>4.1129702072099998E-4</v>
      </c>
      <c r="H53">
        <v>2.3465933340900001E-3</v>
      </c>
      <c r="I53">
        <v>7.1245603155899997E-4</v>
      </c>
      <c r="J53">
        <v>-7.1245603155899997E-4</v>
      </c>
      <c r="K53">
        <v>4.4860162812899998E-3</v>
      </c>
      <c r="L53">
        <v>5.3086103227299999E-3</v>
      </c>
      <c r="M53">
        <v>1.8069130754700001E-3</v>
      </c>
      <c r="N53">
        <v>2.8862735927000002E-3</v>
      </c>
      <c r="O53">
        <v>151.9</v>
      </c>
      <c r="P53">
        <v>151.84</v>
      </c>
      <c r="Q53">
        <v>1.02955042579E-2</v>
      </c>
      <c r="R53">
        <v>-9.4444031514800006E-2</v>
      </c>
      <c r="S53">
        <v>1.74115808741E-2</v>
      </c>
      <c r="T53">
        <v>-0.12528725456100001</v>
      </c>
      <c r="U53">
        <v>2.1226649768400002E-3</v>
      </c>
      <c r="V53">
        <v>7.4921834864500006E-2</v>
      </c>
      <c r="W53">
        <v>5700</v>
      </c>
      <c r="X53">
        <v>152.19</v>
      </c>
      <c r="Y53">
        <v>0.19091507570800001</v>
      </c>
      <c r="Z53">
        <v>0.190604338387</v>
      </c>
      <c r="AA53">
        <v>-3.1073732046100002E-4</v>
      </c>
      <c r="AB53">
        <v>-1.1951278865400001E-3</v>
      </c>
      <c r="AC53">
        <v>4.7355147855699997E-2</v>
      </c>
      <c r="AD53">
        <v>-1.13200083635E-2</v>
      </c>
      <c r="AE53">
        <v>0.27210063081899999</v>
      </c>
      <c r="AF53">
        <v>1609</v>
      </c>
      <c r="AG53">
        <v>151.98500000000001</v>
      </c>
      <c r="AH53">
        <v>5.1832733771699996E-3</v>
      </c>
      <c r="AI53">
        <v>-0.103638464464</v>
      </c>
      <c r="AJ53">
        <v>-1.23235767385E-2</v>
      </c>
      <c r="AK53">
        <v>0.292663022602</v>
      </c>
      <c r="AL53">
        <v>2407</v>
      </c>
      <c r="AM53">
        <v>152.69</v>
      </c>
      <c r="AN53">
        <v>6.5176717862099999E-3</v>
      </c>
      <c r="AO53">
        <v>-0.14996412159299999</v>
      </c>
      <c r="AP53">
        <v>-9.4073813109199992E-3</v>
      </c>
      <c r="AQ53">
        <v>0.18876843565099999</v>
      </c>
      <c r="AR53">
        <v>1847</v>
      </c>
      <c r="AS53">
        <v>153.04</v>
      </c>
      <c r="AT53">
        <v>5.6616957576100004E-3</v>
      </c>
      <c r="AU53">
        <v>-0.108850866834</v>
      </c>
      <c r="AV53">
        <v>-5.1104100592699996E-3</v>
      </c>
      <c r="AW53">
        <v>-2.1186268708999999E-2</v>
      </c>
      <c r="AX53">
        <v>400</v>
      </c>
      <c r="AY53">
        <v>153.33000000000001</v>
      </c>
      <c r="AZ53">
        <v>153.72</v>
      </c>
    </row>
    <row r="54" spans="1:52" ht="19">
      <c r="A54" s="3">
        <v>42979</v>
      </c>
      <c r="B54" s="1" t="s">
        <v>104</v>
      </c>
      <c r="C54">
        <v>-9.4762368609299999E-4</v>
      </c>
      <c r="D54">
        <v>-2.01318736216E-3</v>
      </c>
      <c r="E54">
        <v>-7.8553424813700005E-4</v>
      </c>
      <c r="F54">
        <v>-1.7368281223699999E-2</v>
      </c>
      <c r="G54">
        <v>-1.16001165679E-2</v>
      </c>
      <c r="H54">
        <v>-1.02830800382E-2</v>
      </c>
      <c r="I54">
        <v>1.6420657537600001E-2</v>
      </c>
      <c r="J54">
        <v>-1.6420657537600001E-2</v>
      </c>
      <c r="K54">
        <v>9.5869292057600003E-3</v>
      </c>
      <c r="L54">
        <v>-9.5869292057600003E-3</v>
      </c>
      <c r="M54">
        <v>9.4975457900599997E-3</v>
      </c>
      <c r="N54">
        <v>-9.4975457900599997E-3</v>
      </c>
      <c r="O54">
        <v>33.25</v>
      </c>
      <c r="P54">
        <v>33.450000000000003</v>
      </c>
      <c r="Q54">
        <v>3.1518127232300001E-3</v>
      </c>
      <c r="R54">
        <v>0.93705485262199995</v>
      </c>
      <c r="S54">
        <v>1.45608563273E-2</v>
      </c>
      <c r="T54">
        <v>-0.47303717770100001</v>
      </c>
      <c r="U54">
        <v>2.29849265363E-2</v>
      </c>
      <c r="V54">
        <v>-1.6488864999999999</v>
      </c>
      <c r="W54">
        <v>300</v>
      </c>
      <c r="X54">
        <v>33.6</v>
      </c>
      <c r="Y54">
        <v>1.05263157895</v>
      </c>
      <c r="Z54">
        <v>3.66253463507E-2</v>
      </c>
      <c r="AA54">
        <v>-1.0160062325999999</v>
      </c>
      <c r="AB54">
        <v>-4.1651016004600003E-3</v>
      </c>
      <c r="AC54">
        <v>1.0311695321400001</v>
      </c>
      <c r="AD54">
        <v>1.39204755343E-2</v>
      </c>
      <c r="AE54">
        <v>-0.39758949672100002</v>
      </c>
      <c r="AF54">
        <v>300</v>
      </c>
      <c r="AG54">
        <v>33.549999999999997</v>
      </c>
      <c r="AH54">
        <v>1.1407352305199999E-3</v>
      </c>
      <c r="AI54">
        <v>0.903151598025</v>
      </c>
      <c r="AJ54">
        <v>1.5033032137E-2</v>
      </c>
      <c r="AK54">
        <v>-0.421413167601</v>
      </c>
      <c r="AL54">
        <v>100</v>
      </c>
      <c r="AM54">
        <v>33.575000000000003</v>
      </c>
      <c r="AN54">
        <v>5.6534869515299999E-3</v>
      </c>
      <c r="AO54">
        <v>0.75418013654000005</v>
      </c>
      <c r="AP54">
        <v>8.7969157435800003E-3</v>
      </c>
      <c r="AQ54">
        <v>-0.20147997852899999</v>
      </c>
      <c r="AR54">
        <v>800</v>
      </c>
      <c r="AS54">
        <v>33.700000000000003</v>
      </c>
      <c r="AT54">
        <v>3.5044118033200002E-3</v>
      </c>
      <c r="AU54">
        <v>0.86478893675099999</v>
      </c>
      <c r="AV54">
        <v>-1.5894561879699998E-2</v>
      </c>
      <c r="AW54">
        <v>0.97989630767799996</v>
      </c>
      <c r="AX54">
        <v>300</v>
      </c>
      <c r="AY54">
        <v>33.674999999999997</v>
      </c>
      <c r="AZ54">
        <v>33.75</v>
      </c>
    </row>
    <row r="55" spans="1:52" ht="19">
      <c r="A55" s="3">
        <v>42979</v>
      </c>
      <c r="B55" s="1" t="s">
        <v>105</v>
      </c>
      <c r="C55">
        <v>6.34018421584E-4</v>
      </c>
      <c r="D55">
        <v>-1.9682794113499999E-3</v>
      </c>
      <c r="E55">
        <v>1.7702922360700001E-3</v>
      </c>
      <c r="F55">
        <v>3.68229171528E-3</v>
      </c>
      <c r="G55">
        <v>7.9988884398600002E-4</v>
      </c>
      <c r="H55">
        <v>5.4105386606100004E-4</v>
      </c>
      <c r="I55">
        <v>3.0482732936900001E-3</v>
      </c>
      <c r="J55">
        <v>3.0482732936900001E-3</v>
      </c>
      <c r="K55">
        <v>1.16839056737E-3</v>
      </c>
      <c r="L55">
        <v>2.7681682553400001E-3</v>
      </c>
      <c r="M55">
        <v>1.22923837001E-3</v>
      </c>
      <c r="N55">
        <v>-1.22923837001E-3</v>
      </c>
      <c r="O55">
        <v>62.6</v>
      </c>
      <c r="P55">
        <v>62.7</v>
      </c>
      <c r="Q55">
        <v>9.2656010223100002E-4</v>
      </c>
      <c r="R55">
        <v>-5.8444728829699998E-2</v>
      </c>
      <c r="S55">
        <v>-8.6288166277700001E-3</v>
      </c>
      <c r="T55">
        <v>-0.41776533233300001</v>
      </c>
      <c r="U55">
        <v>-1.5716295775999999E-2</v>
      </c>
      <c r="V55">
        <v>-0.227822072362</v>
      </c>
      <c r="W55">
        <v>400</v>
      </c>
      <c r="X55">
        <v>62.55</v>
      </c>
      <c r="Y55">
        <v>-7.9872204472899999E-2</v>
      </c>
      <c r="Z55">
        <v>-0.59642148369199999</v>
      </c>
      <c r="AA55">
        <v>-0.51654927922000005</v>
      </c>
      <c r="AB55">
        <v>2.1446428959299999E-3</v>
      </c>
      <c r="AC55">
        <v>-0.106258369499</v>
      </c>
      <c r="AD55">
        <v>-9.8780866569199996E-4</v>
      </c>
      <c r="AE55">
        <v>-0.43124866081800001</v>
      </c>
      <c r="AF55">
        <v>800</v>
      </c>
      <c r="AG55">
        <v>62.69</v>
      </c>
      <c r="AH55">
        <v>4.2492357497799999E-3</v>
      </c>
      <c r="AI55">
        <v>-0.161589422531</v>
      </c>
      <c r="AJ55">
        <v>4.43764122632E-3</v>
      </c>
      <c r="AK55">
        <v>-0.565076514122</v>
      </c>
      <c r="AL55">
        <v>1100</v>
      </c>
      <c r="AM55">
        <v>62.79</v>
      </c>
      <c r="AN55">
        <v>4.3137961515800002E-3</v>
      </c>
      <c r="AO55">
        <v>-0.16085203462100001</v>
      </c>
      <c r="AP55">
        <v>7.4167991299399997E-3</v>
      </c>
      <c r="AQ55">
        <v>-0.66295441432500002</v>
      </c>
      <c r="AR55">
        <v>650</v>
      </c>
      <c r="AS55">
        <v>62.78</v>
      </c>
      <c r="AT55">
        <v>4.3338848131400003E-3</v>
      </c>
      <c r="AU55">
        <v>-0.160534812247</v>
      </c>
      <c r="AV55">
        <v>8.52185203929E-3</v>
      </c>
      <c r="AW55">
        <v>-0.71368797348500002</v>
      </c>
      <c r="AX55">
        <v>200</v>
      </c>
      <c r="AY55">
        <v>62.94</v>
      </c>
      <c r="AZ55">
        <v>62.99</v>
      </c>
    </row>
    <row r="56" spans="1:52" ht="19">
      <c r="A56" s="3">
        <v>42979</v>
      </c>
      <c r="B56" s="1" t="s">
        <v>106</v>
      </c>
      <c r="C56" s="2">
        <v>-4.3044349585899999E-5</v>
      </c>
      <c r="D56">
        <v>6.2309511170900002E-3</v>
      </c>
      <c r="E56">
        <v>1.85876457737E-2</v>
      </c>
      <c r="F56">
        <v>8.6404832050099994E-3</v>
      </c>
      <c r="G56">
        <v>1.6555783631399999E-2</v>
      </c>
      <c r="H56">
        <v>9.2955089998799992E-3</v>
      </c>
      <c r="I56">
        <v>8.5974388554199994E-3</v>
      </c>
      <c r="J56">
        <v>8.6835275545900006E-3</v>
      </c>
      <c r="K56">
        <v>1.0324832514299999E-2</v>
      </c>
      <c r="L56">
        <v>1.0324832514299999E-2</v>
      </c>
      <c r="M56">
        <v>9.2921367738099999E-3</v>
      </c>
      <c r="N56">
        <v>-9.2921367738099999E-3</v>
      </c>
      <c r="O56">
        <v>12.64</v>
      </c>
      <c r="P56">
        <v>12.84</v>
      </c>
      <c r="Q56">
        <v>3.1120700131799999E-2</v>
      </c>
      <c r="R56">
        <v>1.0060181751099999</v>
      </c>
      <c r="S56">
        <v>0.124317382713</v>
      </c>
      <c r="T56">
        <v>0.48546975400999998</v>
      </c>
      <c r="U56">
        <v>0.105845294273</v>
      </c>
      <c r="V56">
        <v>-0.78327121350399997</v>
      </c>
      <c r="W56">
        <v>5875</v>
      </c>
      <c r="X56">
        <v>12.84</v>
      </c>
      <c r="Y56">
        <v>1.5822784810099999</v>
      </c>
      <c r="Z56">
        <v>3.56796598173</v>
      </c>
      <c r="AA56">
        <v>1.9856875007100001</v>
      </c>
      <c r="AB56">
        <v>-8.4863658416399999E-3</v>
      </c>
      <c r="AC56">
        <v>1.55122373188</v>
      </c>
      <c r="AD56">
        <v>4.15754784111E-2</v>
      </c>
      <c r="AE56">
        <v>1.5065696660400001</v>
      </c>
      <c r="AF56">
        <v>3166</v>
      </c>
      <c r="AG56">
        <v>12.76</v>
      </c>
      <c r="AH56">
        <v>-8.9937668935499999E-3</v>
      </c>
      <c r="AI56">
        <v>1.5530089947600001</v>
      </c>
      <c r="AJ56">
        <v>1.9946905787000001E-2</v>
      </c>
      <c r="AK56">
        <v>2.0390496595099998</v>
      </c>
      <c r="AL56">
        <v>100</v>
      </c>
      <c r="AM56">
        <v>12.79</v>
      </c>
      <c r="AN56">
        <v>-6.6735125430399996E-3</v>
      </c>
      <c r="AO56">
        <v>1.4803169899499999</v>
      </c>
      <c r="AP56">
        <v>8.9846429016000005E-3</v>
      </c>
      <c r="AQ56">
        <v>2.4226137677900001</v>
      </c>
      <c r="AR56">
        <v>1300</v>
      </c>
      <c r="AS56">
        <v>12.71</v>
      </c>
      <c r="AT56">
        <v>-5.0752409726500004E-3</v>
      </c>
      <c r="AU56">
        <v>1.391111644</v>
      </c>
      <c r="AV56">
        <v>3.37120589606E-3</v>
      </c>
      <c r="AW56">
        <v>2.6738649539799999</v>
      </c>
      <c r="AX56">
        <v>700</v>
      </c>
      <c r="AY56">
        <v>12.727499999999999</v>
      </c>
      <c r="AZ56">
        <v>12.73</v>
      </c>
    </row>
    <row r="57" spans="1:52" ht="19">
      <c r="A57" s="3">
        <v>42979</v>
      </c>
      <c r="B57" s="1" t="s">
        <v>107</v>
      </c>
      <c r="C57">
        <v>-5.0770930093799996E-4</v>
      </c>
      <c r="D57" s="2">
        <v>-6.8568782533500006E-5</v>
      </c>
      <c r="E57">
        <v>-2.23736561386E-3</v>
      </c>
      <c r="F57">
        <v>7.5325248024000003E-3</v>
      </c>
      <c r="G57">
        <v>-2.8986065879799999E-3</v>
      </c>
      <c r="H57">
        <v>4.7322948255600003E-2</v>
      </c>
      <c r="I57">
        <v>7.0248155014599996E-3</v>
      </c>
      <c r="J57">
        <v>8.0402341033299993E-3</v>
      </c>
      <c r="K57">
        <v>2.8300378054500002E-3</v>
      </c>
      <c r="L57">
        <v>-2.8300378054500002E-3</v>
      </c>
      <c r="M57">
        <v>4.5085582641699998E-2</v>
      </c>
      <c r="N57">
        <v>4.9560313869399998E-2</v>
      </c>
      <c r="O57">
        <v>6.26</v>
      </c>
      <c r="P57">
        <v>6.23</v>
      </c>
      <c r="Q57">
        <v>-1.7085214893300001E-2</v>
      </c>
      <c r="R57">
        <v>0.19114964929600001</v>
      </c>
      <c r="S57">
        <v>7.3847828883300002E-3</v>
      </c>
      <c r="T57">
        <v>-8.2280621992899997E-2</v>
      </c>
      <c r="U57">
        <v>2.2863539036E-2</v>
      </c>
      <c r="V57">
        <v>-0.238553695536</v>
      </c>
      <c r="W57">
        <v>22795</v>
      </c>
      <c r="X57">
        <v>6.2474999999999996</v>
      </c>
      <c r="Y57">
        <v>-0.199680511182</v>
      </c>
      <c r="Z57">
        <v>0.30763959279399999</v>
      </c>
      <c r="AA57">
        <v>0.507320103977</v>
      </c>
      <c r="AB57">
        <v>-1.3936394381699999E-2</v>
      </c>
      <c r="AC57">
        <v>0.14173495951500001</v>
      </c>
      <c r="AD57">
        <v>1.1827957801100001E-2</v>
      </c>
      <c r="AE57">
        <v>-0.105102397465</v>
      </c>
      <c r="AF57">
        <v>34470</v>
      </c>
      <c r="AG57">
        <v>6.22</v>
      </c>
      <c r="AH57">
        <v>-7.2228642187600004E-3</v>
      </c>
      <c r="AI57">
        <v>-2.2227423545E-2</v>
      </c>
      <c r="AJ57">
        <v>4.3025384651900001E-3</v>
      </c>
      <c r="AK57">
        <v>8.44036240533E-2</v>
      </c>
      <c r="AL57">
        <v>12500</v>
      </c>
      <c r="AM57">
        <v>6.23</v>
      </c>
      <c r="AN57">
        <v>-5.1286335984800004E-3</v>
      </c>
      <c r="AO57">
        <v>-8.8978226001100003E-2</v>
      </c>
      <c r="AP57">
        <v>6.7085153520699999E-3</v>
      </c>
      <c r="AQ57">
        <v>-6.3658991553200003E-3</v>
      </c>
      <c r="AR57">
        <v>195500</v>
      </c>
      <c r="AS57">
        <v>6.21</v>
      </c>
      <c r="AT57">
        <v>-3.5016792523200001E-3</v>
      </c>
      <c r="AU57">
        <v>-0.17360755273299999</v>
      </c>
      <c r="AV57">
        <v>1.2523963631E-2</v>
      </c>
      <c r="AW57">
        <v>-0.268811217243</v>
      </c>
      <c r="AX57">
        <v>700</v>
      </c>
      <c r="AY57">
        <v>6.2249999999999996</v>
      </c>
      <c r="AZ57">
        <v>6.23</v>
      </c>
    </row>
    <row r="58" spans="1:52" ht="19">
      <c r="A58" s="3">
        <v>42979</v>
      </c>
      <c r="B58" s="1" t="s">
        <v>108</v>
      </c>
      <c r="C58" s="2">
        <v>6.5555241178600005E-5</v>
      </c>
      <c r="D58" s="2">
        <v>-7.6771195908700003E-5</v>
      </c>
      <c r="E58">
        <v>3.14717629409E-3</v>
      </c>
      <c r="F58">
        <v>-1.67444600285E-3</v>
      </c>
      <c r="G58">
        <v>-1.6689090685299999E-3</v>
      </c>
      <c r="H58">
        <v>5.6626502570299997E-3</v>
      </c>
      <c r="I58">
        <v>1.60889076167E-3</v>
      </c>
      <c r="J58">
        <v>-1.7400012440299999E-3</v>
      </c>
      <c r="K58">
        <v>1.5921378726199999E-3</v>
      </c>
      <c r="L58">
        <v>-1.5921378726199999E-3</v>
      </c>
      <c r="M58">
        <v>2.5154739629299999E-3</v>
      </c>
      <c r="N58">
        <v>2.5154739629299999E-3</v>
      </c>
      <c r="O58">
        <v>27.33</v>
      </c>
      <c r="P58">
        <v>27.35</v>
      </c>
      <c r="Q58">
        <v>-7.615677084E-3</v>
      </c>
      <c r="R58">
        <v>0.105829419529</v>
      </c>
      <c r="S58" s="2">
        <v>7.12670429878E-5</v>
      </c>
      <c r="T58">
        <v>-0.228233152897</v>
      </c>
      <c r="U58">
        <v>1.25189157457E-2</v>
      </c>
      <c r="V58">
        <v>-0.43683272760500003</v>
      </c>
      <c r="W58">
        <v>15926</v>
      </c>
      <c r="X58">
        <v>27.27</v>
      </c>
      <c r="Y58">
        <v>-0.219538968167</v>
      </c>
      <c r="Z58">
        <v>-0.27076400836199999</v>
      </c>
      <c r="AA58">
        <v>-5.1225040195000002E-2</v>
      </c>
      <c r="AB58">
        <v>-7.9360318991399999E-3</v>
      </c>
      <c r="AC58">
        <v>9.1032699887200003E-2</v>
      </c>
      <c r="AD58">
        <v>-1.3200915354499999E-2</v>
      </c>
      <c r="AE58">
        <v>4.6562594778100002E-3</v>
      </c>
      <c r="AF58">
        <v>4166</v>
      </c>
      <c r="AG58">
        <v>27.25</v>
      </c>
      <c r="AH58">
        <v>-4.79028289099E-4</v>
      </c>
      <c r="AI58">
        <v>-9.4179041403900002E-2</v>
      </c>
      <c r="AJ58">
        <v>-7.9721275513700007E-3</v>
      </c>
      <c r="AK58">
        <v>-0.12087897319800001</v>
      </c>
      <c r="AL58">
        <v>5899</v>
      </c>
      <c r="AM58">
        <v>27.335000000000001</v>
      </c>
      <c r="AN58">
        <v>1.88238018457E-4</v>
      </c>
      <c r="AO58">
        <v>-0.11390638291000001</v>
      </c>
      <c r="AP58">
        <v>-6.5196348765400002E-3</v>
      </c>
      <c r="AQ58">
        <v>-0.17095976082</v>
      </c>
      <c r="AR58">
        <v>13901</v>
      </c>
      <c r="AS58">
        <v>27.31</v>
      </c>
      <c r="AT58">
        <v>2.8074415160299999E-3</v>
      </c>
      <c r="AU58">
        <v>-0.24247375527100001</v>
      </c>
      <c r="AV58">
        <v>-3.4377476394400002E-3</v>
      </c>
      <c r="AW58">
        <v>-0.32643466877100002</v>
      </c>
      <c r="AX58">
        <v>8800</v>
      </c>
      <c r="AY58">
        <v>27.42</v>
      </c>
      <c r="AZ58">
        <v>27.425000000000001</v>
      </c>
    </row>
    <row r="59" spans="1:52" ht="19">
      <c r="A59" s="3">
        <v>42979</v>
      </c>
      <c r="B59" s="1" t="s">
        <v>109</v>
      </c>
      <c r="C59">
        <v>-6.1880871293600002E-3</v>
      </c>
      <c r="D59">
        <v>-1.36757886143E-3</v>
      </c>
      <c r="E59">
        <v>2.0513538748799999E-2</v>
      </c>
      <c r="F59">
        <v>1.7676820125E-3</v>
      </c>
      <c r="G59">
        <v>1.5242000235100001E-2</v>
      </c>
      <c r="H59">
        <v>2.03705603717E-2</v>
      </c>
      <c r="I59">
        <v>4.4204051168499998E-3</v>
      </c>
      <c r="J59">
        <v>7.9557691418600009E-3</v>
      </c>
      <c r="K59">
        <v>1.3874421373699999E-2</v>
      </c>
      <c r="L59">
        <v>1.6609579096600002E-2</v>
      </c>
      <c r="M59">
        <v>1.4297837713600001E-4</v>
      </c>
      <c r="N59">
        <v>-1.4297837713600001E-4</v>
      </c>
      <c r="O59">
        <v>5.0999999999999996</v>
      </c>
      <c r="P59">
        <v>4.9800000000000004</v>
      </c>
      <c r="Q59">
        <v>-2.69435500057E-2</v>
      </c>
      <c r="R59">
        <v>8.1087637547199998E-2</v>
      </c>
      <c r="S59">
        <v>9.0428040070700003E-2</v>
      </c>
      <c r="T59">
        <v>-0.27000049223200001</v>
      </c>
      <c r="U59">
        <v>0.127258843531</v>
      </c>
      <c r="V59">
        <v>-0.55715727542100002</v>
      </c>
      <c r="W59">
        <v>3494</v>
      </c>
      <c r="X59">
        <v>5.08</v>
      </c>
      <c r="Y59">
        <v>-0.392156862745</v>
      </c>
      <c r="Z59">
        <v>1.6796754013699999</v>
      </c>
      <c r="AA59">
        <v>2.0718322641200002</v>
      </c>
      <c r="AB59">
        <v>-1.3970444003700001E-2</v>
      </c>
      <c r="AC59">
        <v>-6.4837163400899997E-2</v>
      </c>
      <c r="AD59">
        <v>3.7908703902400003E-4</v>
      </c>
      <c r="AE59">
        <v>0.88210766422800002</v>
      </c>
      <c r="AF59">
        <v>500</v>
      </c>
      <c r="AG59">
        <v>5.04</v>
      </c>
      <c r="AH59">
        <v>-1.7209566501000001E-2</v>
      </c>
      <c r="AI59">
        <v>1.51266170294E-2</v>
      </c>
      <c r="AJ59">
        <v>-5.5319306500800003E-3</v>
      </c>
      <c r="AK59">
        <v>1.02814154777</v>
      </c>
      <c r="AL59">
        <v>12576</v>
      </c>
      <c r="AM59">
        <v>5.0199999999999996</v>
      </c>
      <c r="AN59">
        <v>-1.18672677767E-2</v>
      </c>
      <c r="AO59">
        <v>-0.17333653685799999</v>
      </c>
      <c r="AP59">
        <v>1.26227152315E-3</v>
      </c>
      <c r="AQ59">
        <v>0.78793478737400002</v>
      </c>
      <c r="AR59">
        <v>1600</v>
      </c>
      <c r="AS59">
        <v>5.0199999999999996</v>
      </c>
      <c r="AT59">
        <v>-1.0224262694400001E-2</v>
      </c>
      <c r="AU59">
        <v>-0.24916378261800001</v>
      </c>
      <c r="AV59">
        <v>-2.9275882850199999E-3</v>
      </c>
      <c r="AW59">
        <v>0.99004584439700005</v>
      </c>
      <c r="AX59">
        <v>500</v>
      </c>
      <c r="AY59">
        <v>5</v>
      </c>
      <c r="AZ59">
        <v>5.01</v>
      </c>
    </row>
    <row r="60" spans="1:52" ht="19">
      <c r="A60" s="3">
        <v>42979</v>
      </c>
      <c r="B60" s="1" t="s">
        <v>110</v>
      </c>
      <c r="C60">
        <v>8.6463118166800002E-4</v>
      </c>
      <c r="D60">
        <v>2.2256772253200002E-3</v>
      </c>
      <c r="E60">
        <v>1.3976711460699999E-3</v>
      </c>
      <c r="F60">
        <v>3.9299481948200002E-4</v>
      </c>
      <c r="G60">
        <v>-4.2262786616899996E-3</v>
      </c>
      <c r="H60">
        <v>6.0904846476499998E-3</v>
      </c>
      <c r="I60">
        <v>4.7163636218599999E-4</v>
      </c>
      <c r="J60">
        <v>-4.7163636218599999E-4</v>
      </c>
      <c r="K60">
        <v>2.0006014363699999E-3</v>
      </c>
      <c r="L60">
        <v>-6.4519558870199997E-3</v>
      </c>
      <c r="M60">
        <v>4.6928135015800003E-3</v>
      </c>
      <c r="N60">
        <v>4.6928135015800003E-3</v>
      </c>
      <c r="O60">
        <v>23.91</v>
      </c>
      <c r="P60">
        <v>24.24</v>
      </c>
      <c r="Q60">
        <v>4.1284414685100003E-2</v>
      </c>
      <c r="R60">
        <v>-2.5229011793700001E-2</v>
      </c>
      <c r="S60">
        <v>5.6590724894699997E-2</v>
      </c>
      <c r="T60">
        <v>-0.35437325843299999</v>
      </c>
      <c r="U60">
        <v>1.52734432758E-2</v>
      </c>
      <c r="V60">
        <v>-0.32832185609499998</v>
      </c>
      <c r="W60">
        <v>12331</v>
      </c>
      <c r="X60">
        <v>24.1</v>
      </c>
      <c r="Y60">
        <v>0.79464659138399996</v>
      </c>
      <c r="Z60">
        <v>1.08178328801</v>
      </c>
      <c r="AA60">
        <v>0.28713669662500002</v>
      </c>
      <c r="AB60">
        <v>2.3875886000800001E-2</v>
      </c>
      <c r="AC60">
        <v>0.18634159999200001</v>
      </c>
      <c r="AD60">
        <v>1.9782181785800001E-2</v>
      </c>
      <c r="AE60">
        <v>0.193562210373</v>
      </c>
      <c r="AF60">
        <v>2600</v>
      </c>
      <c r="AG60">
        <v>24.285</v>
      </c>
      <c r="AH60">
        <v>1.24272127766E-2</v>
      </c>
      <c r="AI60">
        <v>0.47388515395199998</v>
      </c>
      <c r="AJ60">
        <v>6.6751592866099996E-3</v>
      </c>
      <c r="AK60">
        <v>0.51926231112300003</v>
      </c>
      <c r="AL60">
        <v>1032</v>
      </c>
      <c r="AM60">
        <v>24.19</v>
      </c>
      <c r="AN60">
        <v>8.6583633047399994E-3</v>
      </c>
      <c r="AO60">
        <v>0.59915741422699997</v>
      </c>
      <c r="AP60">
        <v>3.7512570355099999E-3</v>
      </c>
      <c r="AQ60">
        <v>0.61456245874500004</v>
      </c>
      <c r="AR60">
        <v>2201</v>
      </c>
      <c r="AS60">
        <v>24.24</v>
      </c>
      <c r="AT60">
        <v>4.0743073636099999E-3</v>
      </c>
      <c r="AU60">
        <v>0.83117616264600003</v>
      </c>
      <c r="AV60">
        <v>2.0097860664200001E-3</v>
      </c>
      <c r="AW60">
        <v>0.69530666125899998</v>
      </c>
      <c r="AX60">
        <v>8631</v>
      </c>
      <c r="AY60">
        <v>24.17</v>
      </c>
      <c r="AZ60">
        <v>24.21</v>
      </c>
    </row>
    <row r="61" spans="1:52" ht="19">
      <c r="A61" s="3">
        <v>42979</v>
      </c>
      <c r="B61" s="1" t="s">
        <v>111</v>
      </c>
      <c r="C61">
        <v>-3.8122423912599997E-4</v>
      </c>
      <c r="D61">
        <v>-1.9917674995200002E-3</v>
      </c>
      <c r="E61">
        <v>-4.3197334145699998E-4</v>
      </c>
      <c r="F61">
        <v>-3.9029438455899998E-3</v>
      </c>
      <c r="G61">
        <v>-1.1551099910900001E-3</v>
      </c>
      <c r="H61">
        <v>1.2668357804599999E-2</v>
      </c>
      <c r="I61">
        <v>3.5217196064599998E-3</v>
      </c>
      <c r="J61">
        <v>-3.5217196064599998E-3</v>
      </c>
      <c r="K61">
        <v>8.3665750842400004E-4</v>
      </c>
      <c r="L61">
        <v>8.3665750842400004E-4</v>
      </c>
      <c r="M61">
        <v>1.2236384463100001E-2</v>
      </c>
      <c r="N61">
        <v>1.3100331146E-2</v>
      </c>
      <c r="O61">
        <v>8.27</v>
      </c>
      <c r="P61">
        <v>8.2899999999999991</v>
      </c>
      <c r="Q61">
        <v>2.47036075202E-2</v>
      </c>
      <c r="R61">
        <v>5.7884827809599998E-2</v>
      </c>
      <c r="S61">
        <v>2.8524072333499999E-2</v>
      </c>
      <c r="T61">
        <v>-0.27369857920099999</v>
      </c>
      <c r="U61">
        <v>1.70897642369E-3</v>
      </c>
      <c r="V61">
        <v>-0.28435622447499997</v>
      </c>
      <c r="W61">
        <v>14000</v>
      </c>
      <c r="X61">
        <v>8.3249999999999993</v>
      </c>
      <c r="Y61">
        <v>0.66505441354299999</v>
      </c>
      <c r="Z61">
        <v>0.40064115147399998</v>
      </c>
      <c r="AA61">
        <v>-0.26441326206799998</v>
      </c>
      <c r="AB61">
        <v>3.1018174955199998E-3</v>
      </c>
      <c r="AC61">
        <v>0.34941786778799999</v>
      </c>
      <c r="AD61">
        <v>3.7626018560799998E-3</v>
      </c>
      <c r="AE61">
        <v>0.105055242588</v>
      </c>
      <c r="AF61">
        <v>300</v>
      </c>
      <c r="AG61">
        <v>8.3049999999999997</v>
      </c>
      <c r="AH61">
        <v>6.5771186648099997E-4</v>
      </c>
      <c r="AI61">
        <v>0.40506388447800001</v>
      </c>
      <c r="AJ61">
        <v>-5.3753763687899997E-3</v>
      </c>
      <c r="AK61">
        <v>0.31716179533</v>
      </c>
      <c r="AL61">
        <v>500</v>
      </c>
      <c r="AM61">
        <v>8.3049999999999997</v>
      </c>
      <c r="AN61">
        <v>-2.7671159165699999E-4</v>
      </c>
      <c r="AO61">
        <v>0.43580891530600002</v>
      </c>
      <c r="AP61">
        <v>-7.7608536078199999E-3</v>
      </c>
      <c r="AQ61">
        <v>0.39049314334099999</v>
      </c>
      <c r="AR61">
        <v>100</v>
      </c>
      <c r="AS61">
        <v>8.3000000000000007</v>
      </c>
      <c r="AT61">
        <v>-1.14855803935E-4</v>
      </c>
      <c r="AU61">
        <v>0.42547874529599999</v>
      </c>
      <c r="AV61">
        <v>-4.1933658097499998E-3</v>
      </c>
      <c r="AW61">
        <v>0.23544602793899999</v>
      </c>
      <c r="AX61">
        <v>100</v>
      </c>
      <c r="AY61">
        <v>8.3049999999999997</v>
      </c>
      <c r="AZ61">
        <v>8.31</v>
      </c>
    </row>
    <row r="62" spans="1:52" ht="19">
      <c r="A62" s="3">
        <v>42979</v>
      </c>
      <c r="B62" s="1" t="s">
        <v>112</v>
      </c>
      <c r="C62">
        <v>-1.1533285617399999E-3</v>
      </c>
      <c r="D62">
        <v>-1.2330494354100001E-3</v>
      </c>
      <c r="E62">
        <v>-2.9169744327400002E-3</v>
      </c>
      <c r="F62">
        <v>-1.3129644368099999E-2</v>
      </c>
      <c r="G62">
        <v>-4.6184669689200002E-4</v>
      </c>
      <c r="H62">
        <v>-7.4057012497800003E-3</v>
      </c>
      <c r="I62">
        <v>1.19763158064E-2</v>
      </c>
      <c r="J62">
        <v>-1.19763158064E-2</v>
      </c>
      <c r="K62">
        <v>7.7120273852100002E-4</v>
      </c>
      <c r="L62">
        <v>7.7120273852100002E-4</v>
      </c>
      <c r="M62">
        <v>4.4887268170400001E-3</v>
      </c>
      <c r="N62">
        <v>-4.4887268170400001E-3</v>
      </c>
      <c r="O62">
        <v>13.05</v>
      </c>
      <c r="P62">
        <v>13.05</v>
      </c>
      <c r="Q62">
        <v>8.5954251467499996E-3</v>
      </c>
      <c r="R62">
        <v>0.23361431860500001</v>
      </c>
      <c r="S62">
        <v>-2.07761999457E-2</v>
      </c>
      <c r="T62">
        <v>0.24117578070599999</v>
      </c>
      <c r="U62">
        <v>-4.9814701854999997E-2</v>
      </c>
      <c r="V62">
        <v>0.407546051199</v>
      </c>
      <c r="W62">
        <v>400</v>
      </c>
      <c r="X62">
        <v>13.15</v>
      </c>
      <c r="Y62">
        <v>0.76628352490399998</v>
      </c>
      <c r="Z62">
        <v>-0.37733675272900002</v>
      </c>
      <c r="AA62">
        <v>-1.14362027763</v>
      </c>
      <c r="AB62">
        <v>1.0693650375999999E-2</v>
      </c>
      <c r="AC62">
        <v>0.224710768215</v>
      </c>
      <c r="AD62">
        <v>-2.5097818666099999E-2</v>
      </c>
      <c r="AE62">
        <v>0.18669342148500001</v>
      </c>
      <c r="AF62">
        <v>100</v>
      </c>
      <c r="AG62">
        <v>13.15</v>
      </c>
      <c r="AH62">
        <v>6.2593432912600002E-3</v>
      </c>
      <c r="AI62">
        <v>0.30663914935600001</v>
      </c>
      <c r="AJ62">
        <v>-1.75949143612E-2</v>
      </c>
      <c r="AK62">
        <v>4.2036674812999997E-2</v>
      </c>
      <c r="AL62">
        <v>100</v>
      </c>
      <c r="AM62">
        <v>13.15</v>
      </c>
      <c r="AN62">
        <v>4.9819859713199997E-3</v>
      </c>
      <c r="AO62">
        <v>0.34436267185199998</v>
      </c>
      <c r="AP62">
        <v>-1.35218401117E-2</v>
      </c>
      <c r="AQ62">
        <v>-8.1401147611999999E-2</v>
      </c>
      <c r="AR62">
        <v>100</v>
      </c>
      <c r="AS62">
        <v>13.15</v>
      </c>
      <c r="AT62">
        <v>1.9406279862199999E-4</v>
      </c>
      <c r="AU62">
        <v>0.56190313659699997</v>
      </c>
      <c r="AV62">
        <v>-1.28473092176E-2</v>
      </c>
      <c r="AW62">
        <v>-7.56162776909E-2</v>
      </c>
      <c r="AX62">
        <v>900</v>
      </c>
      <c r="AY62">
        <v>13.074999999999999</v>
      </c>
      <c r="AZ62">
        <v>13.1</v>
      </c>
    </row>
    <row r="63" spans="1:52" ht="19">
      <c r="A63" s="3">
        <v>42979</v>
      </c>
      <c r="B63" s="1" t="s">
        <v>113</v>
      </c>
      <c r="C63">
        <v>9.4152336089100002E-4</v>
      </c>
      <c r="D63">
        <v>-3.7166450017900002E-3</v>
      </c>
      <c r="E63">
        <v>-9.4082010959100001E-3</v>
      </c>
      <c r="F63">
        <v>-7.9470621384599999E-3</v>
      </c>
      <c r="G63">
        <v>-1.43944215057E-2</v>
      </c>
      <c r="H63">
        <v>-1.6609494033300001E-2</v>
      </c>
      <c r="I63">
        <v>7.0055387775700001E-3</v>
      </c>
      <c r="J63">
        <v>-8.8885854993499998E-3</v>
      </c>
      <c r="K63">
        <v>1.0677776504E-2</v>
      </c>
      <c r="L63">
        <v>-1.0677776504E-2</v>
      </c>
      <c r="M63">
        <v>7.2012929374400004E-3</v>
      </c>
      <c r="N63">
        <v>-7.2012929374400004E-3</v>
      </c>
      <c r="O63">
        <v>10.84</v>
      </c>
      <c r="P63">
        <v>10.9</v>
      </c>
      <c r="Q63">
        <v>7.7524936862399998E-3</v>
      </c>
      <c r="R63">
        <v>-0.21571556344699999</v>
      </c>
      <c r="S63">
        <v>1.0169095239600001E-2</v>
      </c>
      <c r="T63">
        <v>0.47842149490000002</v>
      </c>
      <c r="U63">
        <v>-1.2789123400299999E-3</v>
      </c>
      <c r="V63">
        <v>0.773537780339</v>
      </c>
      <c r="W63">
        <v>25700</v>
      </c>
      <c r="X63">
        <v>10.827500000000001</v>
      </c>
      <c r="Y63">
        <v>-0.115313653137</v>
      </c>
      <c r="Z63">
        <v>0.53325797001300002</v>
      </c>
      <c r="AA63">
        <v>0.64857162314899997</v>
      </c>
      <c r="AB63">
        <v>1.08531176001E-2</v>
      </c>
      <c r="AC63">
        <v>-0.29735300635</v>
      </c>
      <c r="AD63">
        <v>8.3082320868600006E-3</v>
      </c>
      <c r="AE63">
        <v>0.34945282133099997</v>
      </c>
      <c r="AF63">
        <v>21370</v>
      </c>
      <c r="AG63">
        <v>10.89</v>
      </c>
      <c r="AH63">
        <v>1.6452205069100001E-2</v>
      </c>
      <c r="AI63">
        <v>-0.43518174040000002</v>
      </c>
      <c r="AJ63">
        <v>1.8495593738900001E-2</v>
      </c>
      <c r="AK63">
        <v>8.8188263641599998E-2</v>
      </c>
      <c r="AL63">
        <v>43931</v>
      </c>
      <c r="AM63">
        <v>10.99</v>
      </c>
      <c r="AN63">
        <v>1.7990436055799999E-2</v>
      </c>
      <c r="AO63">
        <v>-0.48351653160899999</v>
      </c>
      <c r="AP63">
        <v>2.0721287203E-2</v>
      </c>
      <c r="AQ63">
        <v>2.0891928636599999E-2</v>
      </c>
      <c r="AR63">
        <v>41217</v>
      </c>
      <c r="AS63">
        <v>11.0138</v>
      </c>
      <c r="AT63">
        <v>1.2653492866500001E-2</v>
      </c>
      <c r="AU63">
        <v>-0.20946034689199999</v>
      </c>
      <c r="AV63">
        <v>1.1135892847300001E-2</v>
      </c>
      <c r="AW63">
        <v>0.49995289505099999</v>
      </c>
      <c r="AX63">
        <v>7804</v>
      </c>
      <c r="AY63">
        <v>11.015000000000001</v>
      </c>
      <c r="AZ63">
        <v>11.02</v>
      </c>
    </row>
    <row r="64" spans="1:52" ht="19">
      <c r="A64" s="3">
        <v>42979</v>
      </c>
      <c r="B64" s="1" t="s">
        <v>114</v>
      </c>
      <c r="C64">
        <v>2.1645184421000001E-3</v>
      </c>
      <c r="D64">
        <v>6.5477163614499996E-3</v>
      </c>
      <c r="E64">
        <v>1.18767356644E-2</v>
      </c>
      <c r="F64" s="2">
        <v>1.6744821516299999E-5</v>
      </c>
      <c r="G64">
        <v>-3.5329664577400002E-3</v>
      </c>
      <c r="H64">
        <v>-1.32714171004E-2</v>
      </c>
      <c r="I64">
        <v>2.1477736205800001E-3</v>
      </c>
      <c r="J64">
        <v>-2.1477736205800001E-3</v>
      </c>
      <c r="K64">
        <v>3.0147499037099998E-3</v>
      </c>
      <c r="L64">
        <v>-1.00806828192E-2</v>
      </c>
      <c r="M64">
        <v>1.3946814359699999E-3</v>
      </c>
      <c r="N64">
        <v>-2.5148152764900001E-2</v>
      </c>
      <c r="O64">
        <v>6.68</v>
      </c>
      <c r="P64">
        <v>6.87</v>
      </c>
      <c r="Q64">
        <v>5.3255988024000001E-2</v>
      </c>
      <c r="R64">
        <v>0.79671906187599995</v>
      </c>
      <c r="S64">
        <v>0.102221862058</v>
      </c>
      <c r="T64">
        <v>0.65847170972299995</v>
      </c>
      <c r="U64">
        <v>4.3186567262799999E-2</v>
      </c>
      <c r="V64">
        <v>-6.5789581717999998E-3</v>
      </c>
      <c r="W64">
        <v>2250</v>
      </c>
      <c r="X64">
        <v>6.85</v>
      </c>
      <c r="Y64">
        <v>2.54491017964</v>
      </c>
      <c r="Z64">
        <v>3.4031927888800002</v>
      </c>
      <c r="AA64">
        <v>0.85828260923699995</v>
      </c>
      <c r="AB64">
        <v>2.7099380835499998E-2</v>
      </c>
      <c r="AC64">
        <v>1.22238834582</v>
      </c>
      <c r="AD64">
        <v>7.9832298173200006E-2</v>
      </c>
      <c r="AE64">
        <v>0.87188907179200004</v>
      </c>
      <c r="AF64">
        <v>2900</v>
      </c>
      <c r="AG64">
        <v>6.82</v>
      </c>
      <c r="AH64">
        <v>8.3265003002400001E-3</v>
      </c>
      <c r="AI64">
        <v>1.6549806840600001</v>
      </c>
      <c r="AJ64">
        <v>4.3418290936199998E-2</v>
      </c>
      <c r="AK64">
        <v>1.7469473312699999</v>
      </c>
      <c r="AL64">
        <v>3982</v>
      </c>
      <c r="AM64">
        <v>6.8150000000000004</v>
      </c>
      <c r="AN64">
        <v>4.6015736513000003E-3</v>
      </c>
      <c r="AO64">
        <v>1.7711845849400001</v>
      </c>
      <c r="AP64">
        <v>2.7432701232799998E-2</v>
      </c>
      <c r="AQ64">
        <v>2.2588234461600001</v>
      </c>
      <c r="AR64">
        <v>100</v>
      </c>
      <c r="AS64">
        <v>6.83</v>
      </c>
      <c r="AT64">
        <v>1.86935048996E-3</v>
      </c>
      <c r="AU64">
        <v>1.8989363375899999</v>
      </c>
      <c r="AV64">
        <v>1.29578609532E-2</v>
      </c>
      <c r="AW64">
        <v>2.9018556486699998</v>
      </c>
      <c r="AX64">
        <v>150</v>
      </c>
      <c r="AY64">
        <v>6.7938000000000001</v>
      </c>
      <c r="AZ64">
        <v>6.84</v>
      </c>
    </row>
    <row r="65" spans="1:52" ht="19">
      <c r="A65" s="3">
        <v>42979</v>
      </c>
      <c r="B65" s="1" t="s">
        <v>115</v>
      </c>
      <c r="C65">
        <v>-8.4198550928199999E-4</v>
      </c>
      <c r="D65">
        <v>-2.51471886486E-3</v>
      </c>
      <c r="E65">
        <v>-2.5160557195899998E-4</v>
      </c>
      <c r="F65">
        <v>-1.23297918053E-3</v>
      </c>
      <c r="G65">
        <v>-5.16739145843E-4</v>
      </c>
      <c r="H65">
        <v>-2.7509466979500001E-3</v>
      </c>
      <c r="I65">
        <v>3.9099367124899998E-4</v>
      </c>
      <c r="J65">
        <v>-3.9099367124899998E-4</v>
      </c>
      <c r="K65">
        <v>1.9979797190200002E-3</v>
      </c>
      <c r="L65">
        <v>1.9979797190200002E-3</v>
      </c>
      <c r="M65">
        <v>2.4993411259900001E-3</v>
      </c>
      <c r="N65">
        <v>-2.4993411259900001E-3</v>
      </c>
      <c r="O65">
        <v>15.71</v>
      </c>
      <c r="P65">
        <v>15.5</v>
      </c>
      <c r="Q65">
        <v>-3.2961831543899998E-2</v>
      </c>
      <c r="R65">
        <v>-0.30002139841199998</v>
      </c>
      <c r="S65">
        <v>1.6452121661899999E-4</v>
      </c>
      <c r="T65">
        <v>-3.5523762963500002E-2</v>
      </c>
      <c r="U65">
        <v>2.09022655872E-2</v>
      </c>
      <c r="V65">
        <v>0.52515573990200004</v>
      </c>
      <c r="W65">
        <v>1200</v>
      </c>
      <c r="X65">
        <v>15.53</v>
      </c>
      <c r="Y65">
        <v>-1.14576702737</v>
      </c>
      <c r="Z65">
        <v>1.4509801456100001E-2</v>
      </c>
      <c r="AA65">
        <v>1.1602768288300001</v>
      </c>
      <c r="AB65">
        <v>-1.3868840186799999E-2</v>
      </c>
      <c r="AC65">
        <v>-0.55626217538099998</v>
      </c>
      <c r="AD65">
        <v>4.5701237210800001E-3</v>
      </c>
      <c r="AE65">
        <v>-7.0364882209400001E-2</v>
      </c>
      <c r="AF65">
        <v>4500</v>
      </c>
      <c r="AG65">
        <v>15.53</v>
      </c>
      <c r="AH65">
        <v>-6.1128542013900002E-3</v>
      </c>
      <c r="AI65">
        <v>-0.74017854039999997</v>
      </c>
      <c r="AJ65">
        <v>-2.8424946036100002E-3</v>
      </c>
      <c r="AK65">
        <v>0.108529043289</v>
      </c>
      <c r="AL65">
        <v>1600</v>
      </c>
      <c r="AM65">
        <v>15.57</v>
      </c>
      <c r="AN65">
        <v>-2.26748756664E-3</v>
      </c>
      <c r="AO65">
        <v>-0.86633220873200001</v>
      </c>
      <c r="AP65">
        <v>-8.49197290127E-3</v>
      </c>
      <c r="AQ65">
        <v>0.29634649407199998</v>
      </c>
      <c r="AR65">
        <v>100</v>
      </c>
      <c r="AS65">
        <v>15.565</v>
      </c>
      <c r="AT65">
        <v>8.4176075433699997E-4</v>
      </c>
      <c r="AU65">
        <v>-1.0152157742700001</v>
      </c>
      <c r="AV65">
        <v>-4.7656419005400004E-3</v>
      </c>
      <c r="AW65">
        <v>8.6423087780800004E-2</v>
      </c>
      <c r="AX65">
        <v>6594</v>
      </c>
      <c r="AY65">
        <v>15.61</v>
      </c>
      <c r="AZ65">
        <v>15.62</v>
      </c>
    </row>
    <row r="66" spans="1:52" ht="19">
      <c r="A66" s="3">
        <v>42979</v>
      </c>
      <c r="B66" s="1" t="s">
        <v>116</v>
      </c>
      <c r="C66">
        <v>-6.4170448334900003E-3</v>
      </c>
      <c r="D66">
        <v>-3.9653948422899996E-3</v>
      </c>
      <c r="E66">
        <v>-2.85275157098E-2</v>
      </c>
      <c r="F66">
        <v>3.0717325740799999E-3</v>
      </c>
      <c r="G66">
        <v>1.9592751261000001E-2</v>
      </c>
      <c r="H66">
        <v>-0.11889994764300001</v>
      </c>
      <c r="I66">
        <v>3.34531225941E-3</v>
      </c>
      <c r="J66">
        <v>9.48877740756E-3</v>
      </c>
      <c r="K66">
        <v>1.56273564187E-2</v>
      </c>
      <c r="L66">
        <v>2.3558146103299999E-2</v>
      </c>
      <c r="M66">
        <v>9.0372431933600006E-2</v>
      </c>
      <c r="N66">
        <v>-9.0372431933600006E-2</v>
      </c>
      <c r="O66">
        <v>8.1</v>
      </c>
      <c r="P66">
        <v>8.4</v>
      </c>
      <c r="Q66">
        <v>0.18046644763</v>
      </c>
      <c r="R66">
        <v>1.56197978893</v>
      </c>
      <c r="S66">
        <v>0.19928926060499999</v>
      </c>
      <c r="T66">
        <v>-1.6363832893400001</v>
      </c>
      <c r="U66">
        <v>-2.6529880473099999E-2</v>
      </c>
      <c r="V66">
        <v>-2.2307971333899999</v>
      </c>
      <c r="W66">
        <v>16676</v>
      </c>
      <c r="X66">
        <v>8.6999999999999993</v>
      </c>
      <c r="Y66">
        <v>7.40740740741</v>
      </c>
      <c r="Z66">
        <v>4.1703800115999998</v>
      </c>
      <c r="AA66">
        <v>-3.2370273958000002</v>
      </c>
      <c r="AB66">
        <v>0.14549177063499999</v>
      </c>
      <c r="AC66">
        <v>2.0628728675799999</v>
      </c>
      <c r="AD66">
        <v>-4.3662416507999999E-2</v>
      </c>
      <c r="AE66">
        <v>2.0940850738200001</v>
      </c>
      <c r="AF66">
        <v>3750</v>
      </c>
      <c r="AG66">
        <v>8.9499999999999993</v>
      </c>
      <c r="AH66">
        <v>0.109969170211</v>
      </c>
      <c r="AI66">
        <v>2.96275621855</v>
      </c>
      <c r="AJ66">
        <v>-2.86517108188E-2</v>
      </c>
      <c r="AK66">
        <v>1.65657804952</v>
      </c>
      <c r="AL66">
        <v>3431</v>
      </c>
      <c r="AM66">
        <v>8.9499999999999993</v>
      </c>
      <c r="AN66">
        <v>2.6339767939399999E-2</v>
      </c>
      <c r="AO66">
        <v>5.8434584293</v>
      </c>
      <c r="AP66">
        <v>-2.15167597921E-2</v>
      </c>
      <c r="AQ66">
        <v>1.4317725396000001</v>
      </c>
      <c r="AR66">
        <v>1867</v>
      </c>
      <c r="AS66">
        <v>8.5250000000000004</v>
      </c>
      <c r="AT66">
        <v>-2.0288569498900001E-2</v>
      </c>
      <c r="AU66">
        <v>8.0674734465300002</v>
      </c>
      <c r="AV66">
        <v>-1.7918171168399999E-2</v>
      </c>
      <c r="AW66">
        <v>1.2435956400899999</v>
      </c>
      <c r="AX66">
        <v>600</v>
      </c>
      <c r="AY66">
        <v>8.3309999999999995</v>
      </c>
      <c r="AZ66">
        <v>8.5</v>
      </c>
    </row>
    <row r="67" spans="1:52" ht="19">
      <c r="A67" s="3">
        <v>42979</v>
      </c>
      <c r="B67" s="1" t="s">
        <v>117</v>
      </c>
      <c r="C67">
        <v>1.73614489254E-3</v>
      </c>
      <c r="D67">
        <v>-2.2188303369899999E-3</v>
      </c>
      <c r="E67">
        <v>-7.2290563687299999E-3</v>
      </c>
      <c r="F67">
        <v>4.0731105037200002E-3</v>
      </c>
      <c r="G67">
        <v>3.2670169740399999E-3</v>
      </c>
      <c r="H67">
        <v>5.7944992155399997E-3</v>
      </c>
      <c r="I67">
        <v>2.3369656111800001E-3</v>
      </c>
      <c r="J67">
        <v>2.3369656111800001E-3</v>
      </c>
      <c r="K67">
        <v>1.04818663705E-3</v>
      </c>
      <c r="L67">
        <v>5.4858473110299998E-3</v>
      </c>
      <c r="M67">
        <v>1.4345571531899999E-3</v>
      </c>
      <c r="N67">
        <v>1.30235555843E-2</v>
      </c>
      <c r="O67">
        <v>13</v>
      </c>
      <c r="P67">
        <v>13.08</v>
      </c>
      <c r="Q67">
        <v>7.8337644821000006E-3</v>
      </c>
      <c r="R67">
        <v>-0.196639387586</v>
      </c>
      <c r="S67">
        <v>-1.04747732815E-2</v>
      </c>
      <c r="T67">
        <v>-0.61606838761299998</v>
      </c>
      <c r="U67">
        <v>-2.41341375901E-2</v>
      </c>
      <c r="V67">
        <v>-0.29585566274800001</v>
      </c>
      <c r="W67">
        <v>41679</v>
      </c>
      <c r="X67">
        <v>12.984999999999999</v>
      </c>
      <c r="Y67">
        <v>-0.115384615385</v>
      </c>
      <c r="Z67">
        <v>-0.74703410075900001</v>
      </c>
      <c r="AA67">
        <v>-0.63164948537400001</v>
      </c>
      <c r="AB67">
        <v>5.6633765025299997E-3</v>
      </c>
      <c r="AC67">
        <v>-0.203796144195</v>
      </c>
      <c r="AD67">
        <v>1.0065782053599999E-4</v>
      </c>
      <c r="AE67">
        <v>-0.63753786137599999</v>
      </c>
      <c r="AF67">
        <v>56463</v>
      </c>
      <c r="AG67">
        <v>13.04</v>
      </c>
      <c r="AH67">
        <v>9.3043634326500004E-3</v>
      </c>
      <c r="AI67">
        <v>-0.29562768648900001</v>
      </c>
      <c r="AJ67">
        <v>5.2340887817399996E-3</v>
      </c>
      <c r="AK67">
        <v>-0.769909832796</v>
      </c>
      <c r="AL67">
        <v>51101</v>
      </c>
      <c r="AM67">
        <v>13.11</v>
      </c>
      <c r="AN67">
        <v>1.46951837923E-2</v>
      </c>
      <c r="AO67">
        <v>-0.48297238645099999</v>
      </c>
      <c r="AP67">
        <v>1.35593458096E-2</v>
      </c>
      <c r="AQ67">
        <v>-1.0516047858199999</v>
      </c>
      <c r="AR67">
        <v>1700</v>
      </c>
      <c r="AS67">
        <v>13.18</v>
      </c>
      <c r="AT67">
        <v>1.215539488E-2</v>
      </c>
      <c r="AU67">
        <v>-0.34407080849299998</v>
      </c>
      <c r="AV67">
        <v>1.1931268358500001E-2</v>
      </c>
      <c r="AW67">
        <v>-0.95958065267000003</v>
      </c>
      <c r="AX67">
        <v>42989</v>
      </c>
      <c r="AY67">
        <v>13.205</v>
      </c>
      <c r="AZ67">
        <v>13.21</v>
      </c>
    </row>
    <row r="68" spans="1:52" ht="19">
      <c r="A68" s="3">
        <v>42979</v>
      </c>
      <c r="B68" s="1" t="s">
        <v>118</v>
      </c>
      <c r="C68">
        <v>2.2951415640400001E-3</v>
      </c>
      <c r="D68">
        <v>-6.5781096199000002E-4</v>
      </c>
      <c r="E68">
        <v>3.6425299797300001E-3</v>
      </c>
      <c r="F68">
        <v>3.2239603723499999E-3</v>
      </c>
      <c r="G68">
        <v>-1.04405407204E-3</v>
      </c>
      <c r="H68">
        <v>-2.0607933313900001E-3</v>
      </c>
      <c r="I68">
        <v>9.2881880831400003E-4</v>
      </c>
      <c r="J68">
        <v>9.2881880831400003E-4</v>
      </c>
      <c r="K68">
        <v>3.8624311004699998E-4</v>
      </c>
      <c r="L68">
        <v>-3.8624311004699998E-4</v>
      </c>
      <c r="M68">
        <v>1.58173664834E-3</v>
      </c>
      <c r="N68">
        <v>-5.7033233111200001E-3</v>
      </c>
      <c r="O68">
        <v>70.739999999999995</v>
      </c>
      <c r="P68">
        <v>72.05</v>
      </c>
      <c r="Q68">
        <v>8.0197665511399997E-4</v>
      </c>
      <c r="R68">
        <v>0.56736399040999996</v>
      </c>
      <c r="S68">
        <v>1.19335356952E-2</v>
      </c>
      <c r="T68">
        <v>8.2300416989200001E-2</v>
      </c>
      <c r="U68">
        <v>2.5085834055399998E-2</v>
      </c>
      <c r="V68">
        <v>-0.78262161507299999</v>
      </c>
      <c r="W68">
        <v>1700</v>
      </c>
      <c r="X68">
        <v>71.11</v>
      </c>
      <c r="Y68">
        <v>0.52304212609599998</v>
      </c>
      <c r="Z68">
        <v>0.34213912982</v>
      </c>
      <c r="AA68">
        <v>-0.18090299627500001</v>
      </c>
      <c r="AB68">
        <v>6.9199957846299998E-3</v>
      </c>
      <c r="AC68">
        <v>0.49952159139000002</v>
      </c>
      <c r="AD68">
        <v>-1.43064181327E-2</v>
      </c>
      <c r="AE68">
        <v>0.42421556847199998</v>
      </c>
      <c r="AF68">
        <v>800</v>
      </c>
      <c r="AG68">
        <v>71.3</v>
      </c>
      <c r="AH68">
        <v>7.9875519238500007E-3</v>
      </c>
      <c r="AI68">
        <v>0.46478533619599999</v>
      </c>
      <c r="AJ68">
        <v>-1.6572880995999999E-2</v>
      </c>
      <c r="AK68">
        <v>0.46315352628000001</v>
      </c>
      <c r="AL68">
        <v>3300</v>
      </c>
      <c r="AM68">
        <v>71.77</v>
      </c>
      <c r="AN68">
        <v>1.1608157054600001E-2</v>
      </c>
      <c r="AO68">
        <v>0.34841686748700001</v>
      </c>
      <c r="AP68">
        <v>-4.0571076570699999E-3</v>
      </c>
      <c r="AQ68">
        <v>2.7007462416400001E-2</v>
      </c>
      <c r="AR68">
        <v>200</v>
      </c>
      <c r="AS68">
        <v>71.849999999999994</v>
      </c>
      <c r="AT68">
        <v>9.2390867449800001E-3</v>
      </c>
      <c r="AU68">
        <v>0.46592821832300002</v>
      </c>
      <c r="AV68">
        <v>5.0382435544500002E-3</v>
      </c>
      <c r="AW68">
        <v>-0.39975166249499999</v>
      </c>
      <c r="AX68">
        <v>400</v>
      </c>
      <c r="AY68">
        <v>72.03</v>
      </c>
      <c r="AZ68">
        <v>72.16</v>
      </c>
    </row>
    <row r="69" spans="1:52" ht="19">
      <c r="A69" s="3">
        <v>42979</v>
      </c>
      <c r="B69" s="1" t="s">
        <v>119</v>
      </c>
      <c r="C69">
        <v>1.26599087514E-3</v>
      </c>
      <c r="D69">
        <v>-2.6671292132200001E-3</v>
      </c>
      <c r="E69">
        <v>-3.7909196325000001E-3</v>
      </c>
      <c r="F69">
        <v>7.8751646221099998E-4</v>
      </c>
      <c r="G69">
        <v>1.41132220426E-3</v>
      </c>
      <c r="H69">
        <v>2.48787241364E-2</v>
      </c>
      <c r="I69">
        <v>4.7847441292999998E-4</v>
      </c>
      <c r="J69">
        <v>-4.7847441292999998E-4</v>
      </c>
      <c r="K69">
        <v>1.2558070089599999E-3</v>
      </c>
      <c r="L69">
        <v>4.0784514174799997E-3</v>
      </c>
      <c r="M69">
        <v>2.10878045039E-2</v>
      </c>
      <c r="N69">
        <v>2.8669643768900001E-2</v>
      </c>
      <c r="O69">
        <v>8.08</v>
      </c>
      <c r="P69">
        <v>8.2149999999999999</v>
      </c>
      <c r="Q69">
        <v>4.4662892515200003E-2</v>
      </c>
      <c r="R69">
        <v>0.43005299770299998</v>
      </c>
      <c r="S69">
        <v>3.2627412027200001E-2</v>
      </c>
      <c r="T69">
        <v>-0.283822337318</v>
      </c>
      <c r="U69">
        <v>-5.4038059770400004E-3</v>
      </c>
      <c r="V69">
        <v>-0.85057541409899995</v>
      </c>
      <c r="W69">
        <v>10282</v>
      </c>
      <c r="X69">
        <v>8.1850000000000005</v>
      </c>
      <c r="Y69">
        <v>1.2995049505</v>
      </c>
      <c r="Z69">
        <v>0.48257888531900001</v>
      </c>
      <c r="AA69">
        <v>-0.81692606517599997</v>
      </c>
      <c r="AB69">
        <v>2.1677912842200001E-2</v>
      </c>
      <c r="AC69">
        <v>0.73480593038700004</v>
      </c>
      <c r="AD69">
        <v>2.04724216638E-3</v>
      </c>
      <c r="AE69">
        <v>0.194819496678</v>
      </c>
      <c r="AF69">
        <v>100</v>
      </c>
      <c r="AG69">
        <v>8.2349999999999994</v>
      </c>
      <c r="AH69">
        <v>1.8706002113100001E-2</v>
      </c>
      <c r="AI69">
        <v>0.82102490022300001</v>
      </c>
      <c r="AJ69">
        <v>-4.55926547943E-4</v>
      </c>
      <c r="AK69">
        <v>0.24602396260000001</v>
      </c>
      <c r="AL69">
        <v>3500</v>
      </c>
      <c r="AM69">
        <v>8.2449999999999992</v>
      </c>
      <c r="AN69">
        <v>9.7601178526499997E-3</v>
      </c>
      <c r="AO69">
        <v>1.1316165327100001</v>
      </c>
      <c r="AP69">
        <v>-5.53054731627E-3</v>
      </c>
      <c r="AQ69">
        <v>0.431610016687</v>
      </c>
      <c r="AR69">
        <v>4723</v>
      </c>
      <c r="AS69">
        <v>8.24</v>
      </c>
      <c r="AT69">
        <v>5.4244560080299997E-3</v>
      </c>
      <c r="AU69">
        <v>1.33638517555</v>
      </c>
      <c r="AV69">
        <v>-3.2459146026199998E-3</v>
      </c>
      <c r="AW69">
        <v>0.29211524829899999</v>
      </c>
      <c r="AX69">
        <v>2139</v>
      </c>
      <c r="AY69">
        <v>8.24</v>
      </c>
      <c r="AZ69">
        <v>8.26</v>
      </c>
    </row>
    <row r="70" spans="1:52" ht="19">
      <c r="A70" s="3">
        <v>42979</v>
      </c>
      <c r="B70" s="1" t="s">
        <v>120</v>
      </c>
      <c r="C70">
        <v>-9.1306015115399995E-4</v>
      </c>
      <c r="D70">
        <v>-1.7991242724599999E-3</v>
      </c>
      <c r="E70">
        <v>-3.0841149411500003E-4</v>
      </c>
      <c r="F70">
        <v>-1.47353154831E-3</v>
      </c>
      <c r="G70">
        <v>-3.9089673934000002E-3</v>
      </c>
      <c r="H70">
        <v>5.5426687923100003E-3</v>
      </c>
      <c r="I70">
        <v>5.6047139715300004E-4</v>
      </c>
      <c r="J70">
        <v>-5.6047139715300004E-4</v>
      </c>
      <c r="K70">
        <v>2.1098431209399999E-3</v>
      </c>
      <c r="L70">
        <v>-2.1098431209399999E-3</v>
      </c>
      <c r="M70">
        <v>5.2342572981899996E-3</v>
      </c>
      <c r="N70">
        <v>5.8510802864200004E-3</v>
      </c>
      <c r="O70">
        <v>35.24</v>
      </c>
      <c r="P70">
        <v>35.085000000000001</v>
      </c>
      <c r="Q70">
        <v>8.1133746475799996E-3</v>
      </c>
      <c r="R70">
        <v>-1.1081844311900001E-3</v>
      </c>
      <c r="S70">
        <v>2.2503602331399999E-2</v>
      </c>
      <c r="T70">
        <v>-0.23398020777699999</v>
      </c>
      <c r="U70">
        <v>1.34557060984E-2</v>
      </c>
      <c r="V70">
        <v>-0.21234201496999999</v>
      </c>
      <c r="W70">
        <v>76480</v>
      </c>
      <c r="X70">
        <v>35.229999999999997</v>
      </c>
      <c r="Y70">
        <v>-2.8376844494900001E-2</v>
      </c>
      <c r="Z70">
        <v>0.221558999905</v>
      </c>
      <c r="AA70">
        <v>0.2499358444</v>
      </c>
      <c r="AB70">
        <v>-4.5768803898700002E-3</v>
      </c>
      <c r="AC70">
        <v>0.141860662641</v>
      </c>
      <c r="AD70">
        <v>-1.72961565439E-3</v>
      </c>
      <c r="AE70">
        <v>0.109232580366</v>
      </c>
      <c r="AF70">
        <v>26585</v>
      </c>
      <c r="AG70">
        <v>35.215000000000003</v>
      </c>
      <c r="AH70">
        <v>-3.64106233795E-3</v>
      </c>
      <c r="AI70">
        <v>0.121525768561</v>
      </c>
      <c r="AJ70">
        <v>-1.0615768160900001E-3</v>
      </c>
      <c r="AK70">
        <v>9.1371086816800007E-2</v>
      </c>
      <c r="AL70">
        <v>39632</v>
      </c>
      <c r="AM70">
        <v>35.159999999999997</v>
      </c>
      <c r="AN70">
        <v>-3.2781464388199999E-3</v>
      </c>
      <c r="AO70">
        <v>0.10994475953799999</v>
      </c>
      <c r="AP70">
        <v>-1.6515199515199999E-4</v>
      </c>
      <c r="AQ70">
        <v>6.1514002177499999E-2</v>
      </c>
      <c r="AR70">
        <v>13039</v>
      </c>
      <c r="AS70">
        <v>35.145000000000003</v>
      </c>
      <c r="AT70">
        <v>-1.57205180189E-3</v>
      </c>
      <c r="AU70">
        <v>2.68422104106E-2</v>
      </c>
      <c r="AV70" s="2">
        <v>-4.8446706774699997E-6</v>
      </c>
      <c r="AW70">
        <v>5.38429578245E-2</v>
      </c>
      <c r="AX70">
        <v>6159</v>
      </c>
      <c r="AY70">
        <v>35.19</v>
      </c>
      <c r="AZ70">
        <v>35.22</v>
      </c>
    </row>
    <row r="71" spans="1:52" ht="19">
      <c r="A71" s="3">
        <v>42979</v>
      </c>
      <c r="B71" s="1" t="s">
        <v>121</v>
      </c>
      <c r="C71">
        <v>3.0772820454600001E-3</v>
      </c>
      <c r="D71">
        <v>2.3618795348399999E-3</v>
      </c>
      <c r="E71">
        <v>-5.8213596413099998E-3</v>
      </c>
      <c r="F71">
        <v>4.6207313878599996E-3</v>
      </c>
      <c r="G71">
        <v>5.6580068460000002E-3</v>
      </c>
      <c r="H71">
        <v>1.2573293219600001E-3</v>
      </c>
      <c r="I71">
        <v>1.54344934241E-3</v>
      </c>
      <c r="J71">
        <v>1.54344934241E-3</v>
      </c>
      <c r="K71">
        <v>3.2961273111599999E-3</v>
      </c>
      <c r="L71">
        <v>3.2961273111599999E-3</v>
      </c>
      <c r="M71">
        <v>4.5640303193399999E-3</v>
      </c>
      <c r="N71">
        <v>7.0786889632699999E-3</v>
      </c>
      <c r="O71">
        <v>57.62</v>
      </c>
      <c r="P71">
        <v>58.47</v>
      </c>
      <c r="Q71">
        <v>2.0907628959500001E-2</v>
      </c>
      <c r="R71">
        <v>0.22727078691300001</v>
      </c>
      <c r="S71">
        <v>3.3436823123400003E-2</v>
      </c>
      <c r="T71">
        <v>0.21989217893900001</v>
      </c>
      <c r="U71">
        <v>7.3789787733E-3</v>
      </c>
      <c r="V71">
        <v>0.10399432770600001</v>
      </c>
      <c r="W71">
        <v>700</v>
      </c>
      <c r="X71">
        <v>58.057299999999998</v>
      </c>
      <c r="Y71">
        <v>0.758937868796</v>
      </c>
      <c r="Z71">
        <v>1.0162529468599999</v>
      </c>
      <c r="AA71">
        <v>0.25731507806600001</v>
      </c>
      <c r="AB71">
        <v>2.1274488907499999E-3</v>
      </c>
      <c r="AC71">
        <v>0.466684557384</v>
      </c>
      <c r="AD71">
        <v>9.5463416903400003E-3</v>
      </c>
      <c r="AE71">
        <v>0.48081896743399999</v>
      </c>
      <c r="AF71">
        <v>1965</v>
      </c>
      <c r="AG71">
        <v>58.02</v>
      </c>
      <c r="AH71">
        <v>3.3290680876499998E-3</v>
      </c>
      <c r="AI71">
        <v>0.43615146043399999</v>
      </c>
      <c r="AJ71">
        <v>6.3201998260299999E-3</v>
      </c>
      <c r="AK71">
        <v>0.55244632250400005</v>
      </c>
      <c r="AL71">
        <v>2900</v>
      </c>
      <c r="AM71">
        <v>58.19</v>
      </c>
      <c r="AN71">
        <v>5.0983550131800002E-3</v>
      </c>
      <c r="AO71">
        <v>0.38136046416399999</v>
      </c>
      <c r="AP71">
        <v>5.0096635130100001E-3</v>
      </c>
      <c r="AQ71">
        <v>0.59937290859199999</v>
      </c>
      <c r="AR71">
        <v>3100</v>
      </c>
      <c r="AS71">
        <v>58.16</v>
      </c>
      <c r="AT71">
        <v>3.5272944994499998E-3</v>
      </c>
      <c r="AU71">
        <v>0.45364132096699999</v>
      </c>
      <c r="AV71">
        <v>2.9922292352900001E-3</v>
      </c>
      <c r="AW71">
        <v>0.69030265330100005</v>
      </c>
      <c r="AX71">
        <v>1100</v>
      </c>
      <c r="AY71">
        <v>58.27</v>
      </c>
      <c r="AZ71">
        <v>58.3</v>
      </c>
    </row>
    <row r="72" spans="1:52" ht="19">
      <c r="A72" s="3">
        <v>42979</v>
      </c>
      <c r="B72" s="1" t="s">
        <v>122</v>
      </c>
      <c r="C72">
        <v>-4.7569939070799998E-3</v>
      </c>
      <c r="D72">
        <v>-6.7018315808000002E-3</v>
      </c>
      <c r="E72">
        <v>-9.6267935134700007E-3</v>
      </c>
      <c r="F72">
        <v>-6.5499773708100001E-3</v>
      </c>
      <c r="G72">
        <v>-1.20774383491E-2</v>
      </c>
      <c r="H72">
        <v>-1.1402737844500001E-2</v>
      </c>
      <c r="I72">
        <v>1.7929834637300001E-3</v>
      </c>
      <c r="J72">
        <v>-1.7929834637300001E-3</v>
      </c>
      <c r="K72">
        <v>5.3756067682800002E-3</v>
      </c>
      <c r="L72">
        <v>-5.3756067682800002E-3</v>
      </c>
      <c r="M72">
        <v>1.77594433099E-3</v>
      </c>
      <c r="N72">
        <v>-1.77594433099E-3</v>
      </c>
      <c r="O72">
        <v>149.03</v>
      </c>
      <c r="P72">
        <v>148.22999999999999</v>
      </c>
      <c r="Q72">
        <v>6.17433597479E-3</v>
      </c>
      <c r="R72">
        <v>1.06952378066</v>
      </c>
      <c r="S72">
        <v>-1.1271172008299999E-4</v>
      </c>
      <c r="T72">
        <v>1.16340298115</v>
      </c>
      <c r="U72">
        <v>3.60133426733E-3</v>
      </c>
      <c r="V72">
        <v>-0.10656446073</v>
      </c>
      <c r="W72">
        <v>10321</v>
      </c>
      <c r="X72">
        <v>150.52000000000001</v>
      </c>
      <c r="Y72">
        <v>0.99979869824900003</v>
      </c>
      <c r="Z72">
        <v>0.64896573951400005</v>
      </c>
      <c r="AA72">
        <v>-0.350832958734</v>
      </c>
      <c r="AB72">
        <v>-1.4312909360999999E-2</v>
      </c>
      <c r="AC72">
        <v>1.28755864692</v>
      </c>
      <c r="AD72">
        <v>-1.7244589671200001E-3</v>
      </c>
      <c r="AE72">
        <v>0.89448356253600003</v>
      </c>
      <c r="AF72">
        <v>4900</v>
      </c>
      <c r="AG72">
        <v>150.21</v>
      </c>
      <c r="AH72">
        <v>-2.2521035509399999E-3</v>
      </c>
      <c r="AI72">
        <v>0.99996010192200002</v>
      </c>
      <c r="AJ72">
        <v>6.0004765008600004E-3</v>
      </c>
      <c r="AK72">
        <v>0.71403563997099995</v>
      </c>
      <c r="AL72">
        <v>4169</v>
      </c>
      <c r="AM72">
        <v>150.61600000000001</v>
      </c>
      <c r="AN72">
        <v>6.3396381142199999E-4</v>
      </c>
      <c r="AO72">
        <v>0.90361993927499995</v>
      </c>
      <c r="AP72">
        <v>8.2165471293899998E-3</v>
      </c>
      <c r="AQ72">
        <v>0.64132412333300004</v>
      </c>
      <c r="AR72">
        <v>3000</v>
      </c>
      <c r="AS72">
        <v>150.74</v>
      </c>
      <c r="AT72">
        <v>1.20786884306E-3</v>
      </c>
      <c r="AU72">
        <v>0.89337456777599999</v>
      </c>
      <c r="AV72">
        <v>5.4765762740800004E-3</v>
      </c>
      <c r="AW72">
        <v>0.79301557780099996</v>
      </c>
      <c r="AX72">
        <v>9580</v>
      </c>
      <c r="AY72">
        <v>150.11000000000001</v>
      </c>
      <c r="AZ72">
        <v>150.71</v>
      </c>
    </row>
    <row r="73" spans="1:52" ht="19">
      <c r="A73" s="3">
        <v>42979</v>
      </c>
      <c r="B73" s="1" t="s">
        <v>123</v>
      </c>
      <c r="C73">
        <v>1.2068221687600001E-3</v>
      </c>
      <c r="D73">
        <v>-2.31208423415E-3</v>
      </c>
      <c r="E73" s="2">
        <v>9.5863462199200002E-5</v>
      </c>
      <c r="F73">
        <v>6.09210999602E-3</v>
      </c>
      <c r="G73">
        <v>-1.42204016039E-3</v>
      </c>
      <c r="H73">
        <v>-3.9185900412799998E-3</v>
      </c>
      <c r="I73">
        <v>4.8852878272499997E-3</v>
      </c>
      <c r="J73">
        <v>4.8852878272499997E-3</v>
      </c>
      <c r="K73">
        <v>8.90044073764E-4</v>
      </c>
      <c r="L73">
        <v>8.90044073764E-4</v>
      </c>
      <c r="M73">
        <v>3.8227265790799999E-3</v>
      </c>
      <c r="N73">
        <v>-4.0144535034800002E-3</v>
      </c>
      <c r="O73">
        <v>141.4</v>
      </c>
      <c r="P73">
        <v>143.41999999999999</v>
      </c>
      <c r="Q73">
        <v>2.5636492220600001E-4</v>
      </c>
      <c r="R73">
        <v>7.1226388191799994E-2</v>
      </c>
      <c r="S73">
        <v>2.15261139355E-2</v>
      </c>
      <c r="T73">
        <v>1.50971771339E-2</v>
      </c>
      <c r="U73">
        <v>2.0584177983599999E-2</v>
      </c>
      <c r="V73">
        <v>-4.2632848616000002E-2</v>
      </c>
      <c r="W73">
        <v>3500</v>
      </c>
      <c r="X73">
        <v>141.35</v>
      </c>
      <c r="Y73">
        <v>-3.5360678925E-2</v>
      </c>
      <c r="Z73">
        <v>0.357137224142</v>
      </c>
      <c r="AA73">
        <v>0.392497903067</v>
      </c>
      <c r="AB73">
        <v>3.2135654110899997E-2</v>
      </c>
      <c r="AC73">
        <v>-0.38328032659700001</v>
      </c>
      <c r="AD73">
        <v>3.9400832838300003E-2</v>
      </c>
      <c r="AE73">
        <v>-0.29845807636499999</v>
      </c>
      <c r="AF73">
        <v>11200</v>
      </c>
      <c r="AG73">
        <v>143.4</v>
      </c>
      <c r="AH73">
        <v>2.26026473373E-2</v>
      </c>
      <c r="AI73">
        <v>-0.150603750226</v>
      </c>
      <c r="AJ73">
        <v>3.0630197130600001E-2</v>
      </c>
      <c r="AK73">
        <v>-7.0348006559699999E-2</v>
      </c>
      <c r="AL73">
        <v>800</v>
      </c>
      <c r="AM73">
        <v>143.6644</v>
      </c>
      <c r="AN73">
        <v>1.8265847821700001E-2</v>
      </c>
      <c r="AO73">
        <v>9.8710765264299997E-3</v>
      </c>
      <c r="AP73">
        <v>2.2565340143E-2</v>
      </c>
      <c r="AQ73">
        <v>0.21496517021200001</v>
      </c>
      <c r="AR73">
        <v>3277</v>
      </c>
      <c r="AS73">
        <v>143.41</v>
      </c>
      <c r="AT73">
        <v>8.8891977959899993E-3</v>
      </c>
      <c r="AU73">
        <v>0.45193520444899998</v>
      </c>
      <c r="AV73">
        <v>1.0111589014399999E-2</v>
      </c>
      <c r="AW73">
        <v>0.78430049963799997</v>
      </c>
      <c r="AX73">
        <v>3570</v>
      </c>
      <c r="AY73">
        <v>143.91</v>
      </c>
      <c r="AZ73">
        <v>144.785</v>
      </c>
    </row>
    <row r="74" spans="1:52" ht="19">
      <c r="A74" s="3">
        <v>42979</v>
      </c>
      <c r="B74" s="1" t="s">
        <v>124</v>
      </c>
      <c r="C74">
        <v>-3.8275234415699997E-4</v>
      </c>
      <c r="D74">
        <v>-1.1407256088300001E-3</v>
      </c>
      <c r="E74">
        <v>6.2925639513300002E-3</v>
      </c>
      <c r="F74">
        <v>-7.10050123504E-3</v>
      </c>
      <c r="G74">
        <v>-3.0548010601500001E-4</v>
      </c>
      <c r="H74">
        <v>4.1335011020500002E-2</v>
      </c>
      <c r="I74">
        <v>6.7177488908899997E-3</v>
      </c>
      <c r="J74">
        <v>-6.7177488908899997E-3</v>
      </c>
      <c r="K74">
        <v>8.3524550281500001E-4</v>
      </c>
      <c r="L74">
        <v>8.3524550281500001E-4</v>
      </c>
      <c r="M74">
        <v>3.5042447069199997E-2</v>
      </c>
      <c r="N74">
        <v>3.5042447069199997E-2</v>
      </c>
      <c r="O74">
        <v>33.65</v>
      </c>
      <c r="P74">
        <v>34</v>
      </c>
      <c r="Q74">
        <v>1.28069642875E-2</v>
      </c>
      <c r="R74">
        <v>1.1601544263600001</v>
      </c>
      <c r="S74">
        <v>-2.0964518412000002E-2</v>
      </c>
      <c r="T74">
        <v>0.17766441659500001</v>
      </c>
      <c r="U74">
        <v>-4.3138059099899999E-4</v>
      </c>
      <c r="V74">
        <v>-1.65930956198</v>
      </c>
      <c r="W74">
        <v>100</v>
      </c>
      <c r="X74">
        <v>34.049999999999997</v>
      </c>
      <c r="Y74">
        <v>1.1887072808300001</v>
      </c>
      <c r="Z74">
        <v>-0.54420118169800002</v>
      </c>
      <c r="AA74">
        <v>-1.73290846253</v>
      </c>
      <c r="AB74">
        <v>-2.3107126549900001E-3</v>
      </c>
      <c r="AC74">
        <v>1.30928196671</v>
      </c>
      <c r="AD74">
        <v>-3.8275318640700003E-2</v>
      </c>
      <c r="AE74">
        <v>0.29511979432699997</v>
      </c>
      <c r="AF74">
        <v>911</v>
      </c>
      <c r="AG74">
        <v>34.1</v>
      </c>
      <c r="AH74">
        <v>-2.3077693373199999E-3</v>
      </c>
      <c r="AI74">
        <v>1.31219621526</v>
      </c>
      <c r="AJ74">
        <v>-2.0824534574600002E-2</v>
      </c>
      <c r="AK74">
        <v>-0.119791837663</v>
      </c>
      <c r="AL74">
        <v>100</v>
      </c>
      <c r="AM74">
        <v>34</v>
      </c>
      <c r="AN74">
        <v>-1.9049225037599999E-3</v>
      </c>
      <c r="AO74">
        <v>1.2978364040100001</v>
      </c>
      <c r="AP74">
        <v>-1.67408362728E-2</v>
      </c>
      <c r="AQ74">
        <v>-0.243869917706</v>
      </c>
      <c r="AR74">
        <v>1600</v>
      </c>
      <c r="AS74">
        <v>33.975000000000001</v>
      </c>
      <c r="AT74">
        <v>-1.08900433043E-3</v>
      </c>
      <c r="AU74">
        <v>1.2593470061100001</v>
      </c>
      <c r="AV74">
        <v>-1.3834459495399999E-2</v>
      </c>
      <c r="AW74">
        <v>-0.383799579572</v>
      </c>
      <c r="AX74">
        <v>2600</v>
      </c>
      <c r="AY74">
        <v>34.024999999999999</v>
      </c>
      <c r="AZ74">
        <v>34.049999999999997</v>
      </c>
    </row>
    <row r="75" spans="1:52" ht="19">
      <c r="A75" s="3">
        <v>42979</v>
      </c>
      <c r="B75" s="1" t="s">
        <v>125</v>
      </c>
      <c r="C75">
        <v>2.7869033389600001E-3</v>
      </c>
      <c r="D75">
        <v>9.1296012048099995E-4</v>
      </c>
      <c r="E75">
        <v>-1.9684540945800002E-3</v>
      </c>
      <c r="F75">
        <v>2.8918639804400002E-3</v>
      </c>
      <c r="G75">
        <v>-7.6908829830999999E-4</v>
      </c>
      <c r="H75">
        <v>-9.2818579357999993E-3</v>
      </c>
      <c r="I75">
        <v>1.04960641476E-4</v>
      </c>
      <c r="J75">
        <v>1.04960641476E-4</v>
      </c>
      <c r="K75">
        <v>1.43871822172E-4</v>
      </c>
      <c r="L75">
        <v>-1.6820484187900001E-3</v>
      </c>
      <c r="M75">
        <v>7.3134038412200003E-3</v>
      </c>
      <c r="N75">
        <v>-7.3134038412200003E-3</v>
      </c>
      <c r="O75">
        <v>29.66</v>
      </c>
      <c r="P75">
        <v>30.2</v>
      </c>
      <c r="Q75">
        <v>1.89008271985E-2</v>
      </c>
      <c r="R75">
        <v>0.26228377926800001</v>
      </c>
      <c r="S75">
        <v>5.5427216767600001E-3</v>
      </c>
      <c r="T75">
        <v>-0.469593135105</v>
      </c>
      <c r="U75">
        <v>-1.38789157448E-2</v>
      </c>
      <c r="V75">
        <v>-0.71866037070400002</v>
      </c>
      <c r="W75">
        <v>1100</v>
      </c>
      <c r="X75">
        <v>29.86</v>
      </c>
      <c r="Y75">
        <v>0.67430883344600001</v>
      </c>
      <c r="Z75">
        <v>-0.34782507508900001</v>
      </c>
      <c r="AA75">
        <v>-1.0221339085300001</v>
      </c>
      <c r="AB75">
        <v>1.25895312563E-2</v>
      </c>
      <c r="AC75">
        <v>0.30839314594799999</v>
      </c>
      <c r="AD75">
        <v>6.95205445316E-3</v>
      </c>
      <c r="AE75">
        <v>-0.376064575979</v>
      </c>
      <c r="AF75">
        <v>400</v>
      </c>
      <c r="AG75">
        <v>30.03</v>
      </c>
      <c r="AH75">
        <v>1.5218533625999999E-2</v>
      </c>
      <c r="AI75">
        <v>0.24717506132600001</v>
      </c>
      <c r="AJ75">
        <v>1.1266864819400001E-2</v>
      </c>
      <c r="AK75">
        <v>-0.47798986715800001</v>
      </c>
      <c r="AL75">
        <v>100</v>
      </c>
      <c r="AM75">
        <v>30.15</v>
      </c>
      <c r="AN75">
        <v>1.1910091078800001E-2</v>
      </c>
      <c r="AO75">
        <v>0.36591205028399998</v>
      </c>
      <c r="AP75">
        <v>1.2295315429700001E-2</v>
      </c>
      <c r="AQ75">
        <v>-0.50968796454400001</v>
      </c>
      <c r="AR75">
        <v>800</v>
      </c>
      <c r="AS75">
        <v>30.1</v>
      </c>
      <c r="AT75">
        <v>7.6753833277499999E-3</v>
      </c>
      <c r="AU75">
        <v>0.56202131424299995</v>
      </c>
      <c r="AV75">
        <v>8.00175624151E-3</v>
      </c>
      <c r="AW75">
        <v>-0.30762620479800001</v>
      </c>
      <c r="AX75">
        <v>500</v>
      </c>
      <c r="AY75">
        <v>30.17</v>
      </c>
      <c r="AZ75">
        <v>30.19</v>
      </c>
    </row>
    <row r="76" spans="1:52" ht="19">
      <c r="A76" s="3">
        <v>42979</v>
      </c>
      <c r="B76" s="1" t="s">
        <v>126</v>
      </c>
      <c r="C76">
        <v>-6.4699528496100004E-4</v>
      </c>
      <c r="D76">
        <v>-4.73194261602E-3</v>
      </c>
      <c r="E76">
        <v>-8.4884566541100007E-3</v>
      </c>
      <c r="F76">
        <v>4.0934417273699999E-3</v>
      </c>
      <c r="G76" s="2">
        <v>2.6026998535600001E-5</v>
      </c>
      <c r="H76">
        <v>-1.24193881566E-2</v>
      </c>
      <c r="I76">
        <v>3.4464464424099998E-3</v>
      </c>
      <c r="J76">
        <v>4.74043701233E-3</v>
      </c>
      <c r="K76">
        <v>4.7059156174899999E-3</v>
      </c>
      <c r="L76">
        <v>4.75796961456E-3</v>
      </c>
      <c r="M76">
        <v>3.9309315024899996E-3</v>
      </c>
      <c r="N76">
        <v>-3.9309315024899996E-3</v>
      </c>
      <c r="O76">
        <v>14.92</v>
      </c>
      <c r="P76">
        <v>14.89</v>
      </c>
      <c r="Q76">
        <v>1.0904933840700001E-3</v>
      </c>
      <c r="R76">
        <v>0.264149388135</v>
      </c>
      <c r="S76">
        <v>8.5589228899799995E-3</v>
      </c>
      <c r="T76">
        <v>0.27902702817899999</v>
      </c>
      <c r="U76">
        <v>4.9348079521899998E-3</v>
      </c>
      <c r="V76">
        <v>7.0795090322299997E-2</v>
      </c>
      <c r="W76">
        <v>17786</v>
      </c>
      <c r="X76">
        <v>14.94</v>
      </c>
      <c r="Y76">
        <v>0.134048257373</v>
      </c>
      <c r="Z76">
        <v>0.33771258822700001</v>
      </c>
      <c r="AA76">
        <v>0.20366433085399999</v>
      </c>
      <c r="AB76">
        <v>2.1874818350800002E-3</v>
      </c>
      <c r="AC76">
        <v>0.22972121365100001</v>
      </c>
      <c r="AD76">
        <v>1.08485745165E-2</v>
      </c>
      <c r="AE76">
        <v>0.145242161141</v>
      </c>
      <c r="AF76">
        <v>500</v>
      </c>
      <c r="AG76">
        <v>14.99</v>
      </c>
      <c r="AH76">
        <v>-4.5286919631200003E-4</v>
      </c>
      <c r="AI76">
        <v>0.30006122796700002</v>
      </c>
      <c r="AJ76">
        <v>1.03835152443E-2</v>
      </c>
      <c r="AK76">
        <v>0.164613499582</v>
      </c>
      <c r="AL76">
        <v>10528</v>
      </c>
      <c r="AM76">
        <v>14.93</v>
      </c>
      <c r="AN76">
        <v>-3.2718417297099999E-4</v>
      </c>
      <c r="AO76">
        <v>0.28840334559500003</v>
      </c>
      <c r="AP76">
        <v>8.1580298510899995E-3</v>
      </c>
      <c r="AQ76">
        <v>0.24191064923399999</v>
      </c>
      <c r="AR76">
        <v>7000</v>
      </c>
      <c r="AS76">
        <v>14.975</v>
      </c>
      <c r="AT76">
        <v>1.70267302745E-3</v>
      </c>
      <c r="AU76">
        <v>0.189811876687</v>
      </c>
      <c r="AV76">
        <v>8.3010760798900001E-3</v>
      </c>
      <c r="AW76">
        <v>0.24011000654699999</v>
      </c>
      <c r="AX76">
        <v>31400</v>
      </c>
      <c r="AY76">
        <v>15.03</v>
      </c>
      <c r="AZ76">
        <v>15.037699999999999</v>
      </c>
    </row>
    <row r="77" spans="1:52" ht="19">
      <c r="A77" s="3">
        <v>42979</v>
      </c>
      <c r="B77" s="1" t="s">
        <v>127</v>
      </c>
      <c r="C77">
        <v>3.13751267493E-4</v>
      </c>
      <c r="D77">
        <v>-1.7658843099600001E-3</v>
      </c>
      <c r="E77">
        <v>-4.4273755958900004E-3</v>
      </c>
      <c r="F77">
        <v>4.1943585877299999E-4</v>
      </c>
      <c r="G77">
        <v>-1.9877236263600002E-3</v>
      </c>
      <c r="H77">
        <v>-2.47714826635E-3</v>
      </c>
      <c r="I77">
        <v>1.0568459128000001E-4</v>
      </c>
      <c r="J77">
        <v>1.0568459128000001E-4</v>
      </c>
      <c r="K77">
        <v>2.2183931640599999E-4</v>
      </c>
      <c r="L77">
        <v>-2.2183931640599999E-4</v>
      </c>
      <c r="M77">
        <v>1.95022732955E-3</v>
      </c>
      <c r="N77">
        <v>1.95022732955E-3</v>
      </c>
      <c r="O77">
        <v>156.65</v>
      </c>
      <c r="P77">
        <v>156.31</v>
      </c>
      <c r="Q77">
        <v>-3.41738067417E-3</v>
      </c>
      <c r="R77">
        <v>-8.4033321094700002E-3</v>
      </c>
      <c r="S77">
        <v>-3.1041197921099998E-3</v>
      </c>
      <c r="T77">
        <v>0.31229628504200002</v>
      </c>
      <c r="U77">
        <v>5.9044093528000004E-3</v>
      </c>
      <c r="V77">
        <v>0.210552933252</v>
      </c>
      <c r="W77">
        <v>1806</v>
      </c>
      <c r="X77">
        <v>156.38999999999999</v>
      </c>
      <c r="Y77">
        <v>-0.16597510373400001</v>
      </c>
      <c r="Z77">
        <v>0.107995204388</v>
      </c>
      <c r="AA77">
        <v>0.27397030812200002</v>
      </c>
      <c r="AB77">
        <v>-5.0408977531600004E-3</v>
      </c>
      <c r="AC77">
        <v>-2.6401560690800002E-2</v>
      </c>
      <c r="AD77">
        <v>-7.2111113367000004E-3</v>
      </c>
      <c r="AE77">
        <v>0.25764558074499999</v>
      </c>
      <c r="AF77">
        <v>200</v>
      </c>
      <c r="AG77">
        <v>156.46</v>
      </c>
      <c r="AH77">
        <v>-2.7723619085499998E-4</v>
      </c>
      <c r="AI77">
        <v>-0.13748509391899999</v>
      </c>
      <c r="AJ77">
        <v>-3.2793132389800001E-3</v>
      </c>
      <c r="AK77">
        <v>0.16578389259699999</v>
      </c>
      <c r="AL77">
        <v>500</v>
      </c>
      <c r="AM77">
        <v>156.79</v>
      </c>
      <c r="AN77">
        <v>1.2396846659899999E-3</v>
      </c>
      <c r="AO77">
        <v>-0.185240389004</v>
      </c>
      <c r="AP77">
        <v>-1.5502256427699999E-3</v>
      </c>
      <c r="AQ77">
        <v>0.10587266795399999</v>
      </c>
      <c r="AR77">
        <v>300</v>
      </c>
      <c r="AS77">
        <v>156.53</v>
      </c>
      <c r="AT77">
        <v>2.2370213877199998E-3</v>
      </c>
      <c r="AU77">
        <v>-0.23459589159800001</v>
      </c>
      <c r="AV77">
        <v>8.0933668756100001E-4</v>
      </c>
      <c r="AW77">
        <v>-6.6092640957099999E-4</v>
      </c>
      <c r="AX77">
        <v>100</v>
      </c>
      <c r="AY77">
        <v>157.03</v>
      </c>
      <c r="AZ77">
        <v>157.15</v>
      </c>
    </row>
    <row r="78" spans="1:52" ht="19">
      <c r="A78" s="3">
        <v>42979</v>
      </c>
      <c r="B78" s="1" t="s">
        <v>128</v>
      </c>
      <c r="C78">
        <v>-5.5766732771900002E-4</v>
      </c>
      <c r="D78">
        <v>-8.3029664328000002E-4</v>
      </c>
      <c r="E78">
        <v>1.09504182661E-3</v>
      </c>
      <c r="F78">
        <v>-5.9132436079699997E-4</v>
      </c>
      <c r="G78">
        <v>-1.5465876938599999E-3</v>
      </c>
      <c r="H78">
        <v>7.5278485024699998E-3</v>
      </c>
      <c r="I78" s="2">
        <v>3.3657033077899997E-5</v>
      </c>
      <c r="J78" s="2">
        <v>-3.3657033077899997E-5</v>
      </c>
      <c r="K78">
        <v>7.1629105057899995E-4</v>
      </c>
      <c r="L78">
        <v>-7.1629105057899995E-4</v>
      </c>
      <c r="M78">
        <v>6.4328066758500002E-3</v>
      </c>
      <c r="N78">
        <v>6.4328066758500002E-3</v>
      </c>
      <c r="O78">
        <v>32.950000000000003</v>
      </c>
      <c r="P78">
        <v>33.1</v>
      </c>
      <c r="Q78">
        <v>1.18785930903E-2</v>
      </c>
      <c r="R78">
        <v>0.55688291483200003</v>
      </c>
      <c r="S78">
        <v>2.76475661606E-2</v>
      </c>
      <c r="T78">
        <v>0.44976230942399997</v>
      </c>
      <c r="U78">
        <v>2.80607997507E-2</v>
      </c>
      <c r="V78">
        <v>-0.366024854929</v>
      </c>
      <c r="W78">
        <v>6911</v>
      </c>
      <c r="X78">
        <v>33.270000000000003</v>
      </c>
      <c r="Y78">
        <v>0.97116843702599998</v>
      </c>
      <c r="Z78">
        <v>1.04016869021</v>
      </c>
      <c r="AA78">
        <v>6.9000253188400001E-2</v>
      </c>
      <c r="AB78">
        <v>2.7272192625400001E-3</v>
      </c>
      <c r="AC78">
        <v>0.70577179339600005</v>
      </c>
      <c r="AD78">
        <v>1.64180132251E-2</v>
      </c>
      <c r="AE78">
        <v>0.50620666776800005</v>
      </c>
      <c r="AF78">
        <v>100</v>
      </c>
      <c r="AG78">
        <v>33.18</v>
      </c>
      <c r="AH78">
        <v>1.8170592389800001E-3</v>
      </c>
      <c r="AI78">
        <v>0.72561185366600001</v>
      </c>
      <c r="AJ78">
        <v>6.1463526206400002E-3</v>
      </c>
      <c r="AK78">
        <v>0.75394249502699995</v>
      </c>
      <c r="AL78">
        <v>6825</v>
      </c>
      <c r="AM78">
        <v>33.255000000000003</v>
      </c>
      <c r="AN78">
        <v>7.7224127047399998E-4</v>
      </c>
      <c r="AO78">
        <v>0.76368057534099998</v>
      </c>
      <c r="AP78">
        <v>5.1400441273699998E-3</v>
      </c>
      <c r="AQ78">
        <v>0.78846606506600003</v>
      </c>
      <c r="AR78">
        <v>1746</v>
      </c>
      <c r="AS78">
        <v>33.18</v>
      </c>
      <c r="AT78">
        <v>-4.9924005407299995E-4</v>
      </c>
      <c r="AU78">
        <v>0.82349176447799999</v>
      </c>
      <c r="AV78">
        <v>1.7972241114599999E-3</v>
      </c>
      <c r="AW78">
        <v>0.964002201226</v>
      </c>
      <c r="AX78">
        <v>793</v>
      </c>
      <c r="AY78">
        <v>33.159999999999997</v>
      </c>
      <c r="AZ78">
        <v>33.200000000000003</v>
      </c>
    </row>
    <row r="79" spans="1:52" ht="19">
      <c r="A79" s="3">
        <v>42979</v>
      </c>
      <c r="B79" s="1" t="s">
        <v>129</v>
      </c>
      <c r="C79">
        <v>3.8746272867E-3</v>
      </c>
      <c r="D79">
        <v>3.9318255652000004E-3</v>
      </c>
      <c r="E79">
        <v>7.0401790974400002E-3</v>
      </c>
      <c r="F79">
        <v>-4.2701635937199998E-3</v>
      </c>
      <c r="G79">
        <v>8.4830969055099993E-3</v>
      </c>
      <c r="H79">
        <v>1.0664001882800001E-2</v>
      </c>
      <c r="I79">
        <v>3.9553630702199999E-4</v>
      </c>
      <c r="J79">
        <v>-8.1447908804100008E-3</v>
      </c>
      <c r="K79">
        <v>4.5512713402999999E-3</v>
      </c>
      <c r="L79">
        <v>4.5512713402999999E-3</v>
      </c>
      <c r="M79">
        <v>3.6238227853099998E-3</v>
      </c>
      <c r="N79">
        <v>3.6238227853099998E-3</v>
      </c>
      <c r="O79">
        <v>2.76</v>
      </c>
      <c r="P79">
        <v>2.76</v>
      </c>
      <c r="Q79">
        <v>-5.2649499952699998E-2</v>
      </c>
      <c r="R79">
        <v>-1.26683733316</v>
      </c>
      <c r="S79">
        <v>0.78570640225800004</v>
      </c>
      <c r="T79">
        <v>-21.214072860999998</v>
      </c>
      <c r="U79">
        <v>0.79838756167799996</v>
      </c>
      <c r="V79">
        <v>-18.683275759499999</v>
      </c>
      <c r="W79">
        <v>500</v>
      </c>
      <c r="X79">
        <v>2.68</v>
      </c>
      <c r="Y79">
        <v>-2.8985507246400002</v>
      </c>
      <c r="Z79">
        <v>1.57141280452</v>
      </c>
      <c r="AA79">
        <v>4.4699635291500002</v>
      </c>
      <c r="AB79">
        <v>-2.3817689364100001E-3</v>
      </c>
      <c r="AC79">
        <v>-2.0966253038799998</v>
      </c>
      <c r="AD79">
        <v>1.48031282395E-2</v>
      </c>
      <c r="AE79">
        <v>7.0828178900200003E-2</v>
      </c>
      <c r="AF79">
        <v>100</v>
      </c>
      <c r="AG79">
        <v>2.7240000000000002</v>
      </c>
      <c r="AH79">
        <v>1.00313114928E-2</v>
      </c>
      <c r="AI79">
        <v>-2.3412481543100001</v>
      </c>
      <c r="AJ79">
        <v>-3.0390403590499999E-2</v>
      </c>
      <c r="AK79">
        <v>1.05036038141</v>
      </c>
      <c r="AL79">
        <v>200</v>
      </c>
      <c r="AM79">
        <v>2.7</v>
      </c>
      <c r="AN79">
        <v>9.0148070321999993E-3</v>
      </c>
      <c r="AO79">
        <v>-2.3143989019600002</v>
      </c>
      <c r="AP79">
        <v>-3.1196668131299999E-2</v>
      </c>
      <c r="AQ79">
        <v>1.0716565005700001</v>
      </c>
      <c r="AR79">
        <v>100</v>
      </c>
      <c r="AS79">
        <v>2.71</v>
      </c>
      <c r="AT79">
        <v>7.5709623488999997E-3</v>
      </c>
      <c r="AU79">
        <v>-2.2698228234900002</v>
      </c>
      <c r="AV79">
        <v>-1.7341795117799999E-2</v>
      </c>
      <c r="AW79">
        <v>0.51486967436700004</v>
      </c>
      <c r="AX79">
        <v>100</v>
      </c>
      <c r="AY79">
        <v>2.7349999999999999</v>
      </c>
      <c r="AZ79">
        <v>2.75</v>
      </c>
    </row>
    <row r="80" spans="1:52" ht="19">
      <c r="A80" s="3">
        <v>42979</v>
      </c>
      <c r="B80" s="1" t="s">
        <v>130</v>
      </c>
      <c r="C80">
        <v>9.48197581862E-3</v>
      </c>
      <c r="D80">
        <v>-5.4547821183599998E-3</v>
      </c>
      <c r="E80">
        <v>-1.17581811113E-2</v>
      </c>
      <c r="F80">
        <v>2.6357617356699999E-2</v>
      </c>
      <c r="G80">
        <v>2.4177393162099999E-2</v>
      </c>
      <c r="H80">
        <v>9.5516614199899999E-2</v>
      </c>
      <c r="I80">
        <v>1.6875641538099999E-2</v>
      </c>
      <c r="J80">
        <v>1.6875641538099999E-2</v>
      </c>
      <c r="K80">
        <v>1.8722611043699999E-2</v>
      </c>
      <c r="L80">
        <v>2.9632175280499998E-2</v>
      </c>
      <c r="M80">
        <v>8.3758433088500006E-2</v>
      </c>
      <c r="N80">
        <v>0.107274795311</v>
      </c>
      <c r="O80">
        <v>2.81</v>
      </c>
      <c r="P80">
        <v>2.89</v>
      </c>
      <c r="Q80">
        <v>-8.03649704051E-3</v>
      </c>
      <c r="R80">
        <v>-0.34843545571099999</v>
      </c>
      <c r="S80">
        <v>-6.7202092708799996E-2</v>
      </c>
      <c r="T80">
        <v>-0.76772864112799999</v>
      </c>
      <c r="U80">
        <v>-6.5903191162600003E-2</v>
      </c>
      <c r="V80">
        <v>-0.27565958841400001</v>
      </c>
      <c r="W80">
        <v>2140</v>
      </c>
      <c r="X80">
        <v>2.79</v>
      </c>
      <c r="Y80">
        <v>-0.71174377224200003</v>
      </c>
      <c r="Z80">
        <v>-3.1820094176499998</v>
      </c>
      <c r="AA80">
        <v>-2.47026564541</v>
      </c>
      <c r="AB80">
        <v>7.4721533121400001E-3</v>
      </c>
      <c r="AC80">
        <v>-0.56235139862299999</v>
      </c>
      <c r="AD80">
        <v>-4.6549212611300003E-2</v>
      </c>
      <c r="AE80">
        <v>-1.07381736453</v>
      </c>
      <c r="AF80">
        <v>18388</v>
      </c>
      <c r="AG80">
        <v>2.8149999999999999</v>
      </c>
      <c r="AH80">
        <v>2.71662675163E-2</v>
      </c>
      <c r="AI80">
        <v>-1.0531355663699999</v>
      </c>
      <c r="AJ80">
        <v>-3.59214210365E-4</v>
      </c>
      <c r="AK80">
        <v>-2.1610556289899998</v>
      </c>
      <c r="AL80">
        <v>1700</v>
      </c>
      <c r="AM80">
        <v>2.87</v>
      </c>
      <c r="AN80">
        <v>3.08564654492E-2</v>
      </c>
      <c r="AO80">
        <v>-1.1637338204000001</v>
      </c>
      <c r="AP80">
        <v>1.0133148808699999E-2</v>
      </c>
      <c r="AQ80">
        <v>-2.4867819656800001</v>
      </c>
      <c r="AR80">
        <v>10309</v>
      </c>
      <c r="AS80">
        <v>2.8780999999999999</v>
      </c>
      <c r="AT80">
        <v>3.3514682320699998E-2</v>
      </c>
      <c r="AU80">
        <v>-1.2956312695300001</v>
      </c>
      <c r="AV80">
        <v>-2.44295918374E-3</v>
      </c>
      <c r="AW80">
        <v>-1.9406305646499999</v>
      </c>
      <c r="AX80">
        <v>11900</v>
      </c>
      <c r="AY80">
        <v>2.95</v>
      </c>
      <c r="AZ80">
        <v>2.96</v>
      </c>
    </row>
    <row r="81" spans="1:52" ht="19">
      <c r="A81" s="3">
        <v>42979</v>
      </c>
      <c r="B81" s="1" t="s">
        <v>131</v>
      </c>
      <c r="C81">
        <v>-3.2182253248400002E-4</v>
      </c>
      <c r="D81">
        <v>-7.2220284360800004E-3</v>
      </c>
      <c r="E81">
        <v>-2.2909741579800001E-3</v>
      </c>
      <c r="F81">
        <v>-3.1858635115599998E-3</v>
      </c>
      <c r="G81">
        <v>-9.55335175648E-3</v>
      </c>
      <c r="H81">
        <v>1.6727011322100001E-3</v>
      </c>
      <c r="I81">
        <v>2.8640409790799998E-3</v>
      </c>
      <c r="J81">
        <v>-2.8640409790799998E-3</v>
      </c>
      <c r="K81">
        <v>2.3313233204000001E-3</v>
      </c>
      <c r="L81">
        <v>-2.3313233204000001E-3</v>
      </c>
      <c r="M81">
        <v>6.1827302576699999E-4</v>
      </c>
      <c r="N81">
        <v>3.9636752902000002E-3</v>
      </c>
      <c r="O81">
        <v>8.9700000000000006</v>
      </c>
      <c r="P81">
        <v>8.9499999999999993</v>
      </c>
      <c r="Q81">
        <v>1.0252290871799999E-2</v>
      </c>
      <c r="R81">
        <v>-0.242569064114</v>
      </c>
      <c r="S81">
        <v>4.4058280484700001E-2</v>
      </c>
      <c r="T81">
        <v>-0.38095009932700002</v>
      </c>
      <c r="U81">
        <v>2.0886459910700001E-2</v>
      </c>
      <c r="V81">
        <v>0.13687550902000001</v>
      </c>
      <c r="W81">
        <v>300</v>
      </c>
      <c r="X81">
        <v>8.99</v>
      </c>
      <c r="Y81">
        <v>0.222965440357</v>
      </c>
      <c r="Z81">
        <v>0.90402339849299995</v>
      </c>
      <c r="AA81">
        <v>0.68105795813600001</v>
      </c>
      <c r="AB81">
        <v>9.6148092532499993E-3</v>
      </c>
      <c r="AC81">
        <v>-0.23106049877900001</v>
      </c>
      <c r="AD81">
        <v>2.15611501764E-2</v>
      </c>
      <c r="AE81">
        <v>4.4743218692400001E-3</v>
      </c>
      <c r="AF81">
        <v>1946</v>
      </c>
      <c r="AG81">
        <v>8.99</v>
      </c>
      <c r="AH81">
        <v>8.1377997765400001E-3</v>
      </c>
      <c r="AI81">
        <v>-0.20630709099799999</v>
      </c>
      <c r="AJ81">
        <v>7.4817315821000003E-3</v>
      </c>
      <c r="AK81">
        <v>0.34037696652799998</v>
      </c>
      <c r="AL81">
        <v>6626</v>
      </c>
      <c r="AM81">
        <v>9.0500000000000007</v>
      </c>
      <c r="AN81">
        <v>1.22900504697E-2</v>
      </c>
      <c r="AO81">
        <v>-0.33946961141100002</v>
      </c>
      <c r="AP81">
        <v>4.2707662287500003E-3</v>
      </c>
      <c r="AQ81">
        <v>0.44420931772299999</v>
      </c>
      <c r="AR81">
        <v>200</v>
      </c>
      <c r="AS81">
        <v>9.0850000000000009</v>
      </c>
      <c r="AT81">
        <v>9.8149017744600005E-3</v>
      </c>
      <c r="AU81">
        <v>-0.20771974723600001</v>
      </c>
      <c r="AV81">
        <v>2.0595163937400002E-3</v>
      </c>
      <c r="AW81">
        <v>0.54786237876300004</v>
      </c>
      <c r="AX81">
        <v>200</v>
      </c>
      <c r="AY81">
        <v>9.08</v>
      </c>
      <c r="AZ81">
        <v>9.0890000000000004</v>
      </c>
    </row>
    <row r="82" spans="1:52" ht="19">
      <c r="A82" s="3">
        <v>42979</v>
      </c>
      <c r="B82" s="1" t="s">
        <v>132</v>
      </c>
      <c r="C82">
        <v>4.56033955013E-4</v>
      </c>
      <c r="D82">
        <v>4.8568833375799999E-4</v>
      </c>
      <c r="E82">
        <v>1.6956605995600001E-2</v>
      </c>
      <c r="F82">
        <v>-6.3852488324300004E-3</v>
      </c>
      <c r="G82">
        <v>-7.8860443743599996E-3</v>
      </c>
      <c r="H82">
        <v>-1.00520576338E-2</v>
      </c>
      <c r="I82">
        <v>5.9292148774199999E-3</v>
      </c>
      <c r="J82">
        <v>-6.8412827874499999E-3</v>
      </c>
      <c r="K82">
        <v>7.4003560406000002E-3</v>
      </c>
      <c r="L82">
        <v>-8.3717327081199999E-3</v>
      </c>
      <c r="M82">
        <v>6.9045483617700002E-3</v>
      </c>
      <c r="N82">
        <v>-2.70086636293E-2</v>
      </c>
      <c r="O82">
        <v>3.54</v>
      </c>
      <c r="P82">
        <v>3.55</v>
      </c>
      <c r="Q82">
        <v>-1.9162080782300001E-2</v>
      </c>
      <c r="R82">
        <v>0.61316961891499999</v>
      </c>
      <c r="S82">
        <v>5.05403302589E-2</v>
      </c>
      <c r="T82">
        <v>-1.11204759268</v>
      </c>
      <c r="U82">
        <v>9.0051862477400005E-2</v>
      </c>
      <c r="V82">
        <v>-2.1167737260899999</v>
      </c>
      <c r="W82">
        <v>200</v>
      </c>
      <c r="X82">
        <v>3.54</v>
      </c>
      <c r="Y82">
        <v>0</v>
      </c>
      <c r="Z82">
        <v>0.47080979284399999</v>
      </c>
      <c r="AA82">
        <v>0.47080979284399999</v>
      </c>
      <c r="AB82">
        <v>-2.4511460658799999E-2</v>
      </c>
      <c r="AC82">
        <v>0.64566747099800004</v>
      </c>
      <c r="AD82">
        <v>2.94247895579E-2</v>
      </c>
      <c r="AE82">
        <v>-0.45972465040400001</v>
      </c>
      <c r="AF82">
        <v>2000</v>
      </c>
      <c r="AG82">
        <v>3.49</v>
      </c>
      <c r="AH82">
        <v>-1.0293158948399999E-2</v>
      </c>
      <c r="AI82">
        <v>0.33725216480800002</v>
      </c>
      <c r="AJ82">
        <v>1.09028016516E-2</v>
      </c>
      <c r="AK82">
        <v>-3.5295407481100001E-2</v>
      </c>
      <c r="AL82">
        <v>2200</v>
      </c>
      <c r="AM82">
        <v>3.5350000000000001</v>
      </c>
      <c r="AN82">
        <v>-6.8305381992699997E-4</v>
      </c>
      <c r="AO82">
        <v>5.4363500823699999E-2</v>
      </c>
      <c r="AP82">
        <v>-3.3368399874099999E-4</v>
      </c>
      <c r="AQ82">
        <v>0.29499751094499999</v>
      </c>
      <c r="AR82">
        <v>500</v>
      </c>
      <c r="AS82">
        <v>3.55</v>
      </c>
      <c r="AT82">
        <v>1.45022815398E-3</v>
      </c>
      <c r="AU82">
        <v>-3.3416066830700003E-2</v>
      </c>
      <c r="AV82">
        <v>-4.3829061661700003E-3</v>
      </c>
      <c r="AW82">
        <v>0.46050258799100002</v>
      </c>
      <c r="AX82">
        <v>200</v>
      </c>
      <c r="AY82">
        <v>3.55</v>
      </c>
      <c r="AZ82">
        <v>3.5567000000000002</v>
      </c>
    </row>
    <row r="83" spans="1:52" ht="19">
      <c r="A83" s="3">
        <v>42979</v>
      </c>
      <c r="B83" s="1" t="s">
        <v>133</v>
      </c>
      <c r="C83">
        <v>-1.7199502953300001E-3</v>
      </c>
      <c r="D83">
        <v>-2.76770952664E-3</v>
      </c>
      <c r="E83">
        <v>-4.3009671716300003E-3</v>
      </c>
      <c r="F83">
        <v>4.7671729412E-3</v>
      </c>
      <c r="G83">
        <v>1.20171277696E-3</v>
      </c>
      <c r="H83">
        <v>-2.8075647035800001E-3</v>
      </c>
      <c r="I83">
        <v>3.0472226458699999E-3</v>
      </c>
      <c r="J83">
        <v>6.4871232365400003E-3</v>
      </c>
      <c r="K83">
        <v>1.56599674968E-3</v>
      </c>
      <c r="L83">
        <v>3.9694223036000004E-3</v>
      </c>
      <c r="M83">
        <v>1.49340246805E-3</v>
      </c>
      <c r="N83">
        <v>1.49340246805E-3</v>
      </c>
      <c r="O83">
        <v>22.19</v>
      </c>
      <c r="P83">
        <v>22.31</v>
      </c>
      <c r="Q83">
        <v>7.0683484573100001E-3</v>
      </c>
      <c r="R83">
        <v>0.93040770023700003</v>
      </c>
      <c r="S83">
        <v>7.0373050207599999E-2</v>
      </c>
      <c r="T83">
        <v>-0.46667858297699999</v>
      </c>
      <c r="U83">
        <v>8.9115517130599994E-2</v>
      </c>
      <c r="V83">
        <v>-1.9042372143599999</v>
      </c>
      <c r="W83">
        <v>417</v>
      </c>
      <c r="X83">
        <v>22.42</v>
      </c>
      <c r="Y83">
        <v>1.0365029292500001</v>
      </c>
      <c r="Z83">
        <v>1.86594372627</v>
      </c>
      <c r="AA83">
        <v>0.82944079702399998</v>
      </c>
      <c r="AB83">
        <v>-4.8855679778500001E-3</v>
      </c>
      <c r="AC83">
        <v>1.07244796195</v>
      </c>
      <c r="AD83">
        <v>5.3716583650400003E-2</v>
      </c>
      <c r="AE83">
        <v>-0.13930020118100001</v>
      </c>
      <c r="AF83">
        <v>600</v>
      </c>
      <c r="AG83">
        <v>22.3599</v>
      </c>
      <c r="AH83" s="2">
        <v>-8.7240907619599999E-5</v>
      </c>
      <c r="AI83">
        <v>0.96408531764200001</v>
      </c>
      <c r="AJ83">
        <v>3.3395709584200003E-2</v>
      </c>
      <c r="AK83">
        <v>0.30511928112300002</v>
      </c>
      <c r="AL83">
        <v>100</v>
      </c>
      <c r="AM83">
        <v>22.42</v>
      </c>
      <c r="AN83">
        <v>3.6809917106900001E-3</v>
      </c>
      <c r="AO83">
        <v>0.85096786922900003</v>
      </c>
      <c r="AP83">
        <v>1.77402206175E-2</v>
      </c>
      <c r="AQ83">
        <v>0.79852258538300003</v>
      </c>
      <c r="AR83">
        <v>100</v>
      </c>
      <c r="AS83">
        <v>22.47</v>
      </c>
      <c r="AT83">
        <v>1.19015965083E-3</v>
      </c>
      <c r="AU83">
        <v>0.96494593494900005</v>
      </c>
      <c r="AV83">
        <v>7.9454482394299992E-3</v>
      </c>
      <c r="AW83">
        <v>1.2421957861899999</v>
      </c>
      <c r="AX83">
        <v>1594</v>
      </c>
      <c r="AY83">
        <v>22.46</v>
      </c>
      <c r="AZ83">
        <v>22.48</v>
      </c>
    </row>
    <row r="84" spans="1:52" ht="19">
      <c r="A84" s="3">
        <v>42979</v>
      </c>
      <c r="B84" s="1" t="s">
        <v>134</v>
      </c>
      <c r="C84">
        <v>-1.20163442756E-3</v>
      </c>
      <c r="D84">
        <v>-7.3402724829900001E-4</v>
      </c>
      <c r="E84">
        <v>1.40207886687E-3</v>
      </c>
      <c r="F84">
        <v>-3.37165280537E-3</v>
      </c>
      <c r="G84">
        <v>-3.8775111482199998E-3</v>
      </c>
      <c r="H84">
        <v>-6.8196947497500002E-3</v>
      </c>
      <c r="I84">
        <v>2.1700183778199998E-3</v>
      </c>
      <c r="J84">
        <v>-2.1700183778199998E-3</v>
      </c>
      <c r="K84">
        <v>3.1434838999199999E-3</v>
      </c>
      <c r="L84">
        <v>-3.1434838999199999E-3</v>
      </c>
      <c r="M84">
        <v>5.4176158828799998E-3</v>
      </c>
      <c r="N84">
        <v>-8.2217736166100008E-3</v>
      </c>
      <c r="O84">
        <v>23.43</v>
      </c>
      <c r="P84">
        <v>23.265000000000001</v>
      </c>
      <c r="Q84">
        <v>-1.0003104794E-2</v>
      </c>
      <c r="R84">
        <v>3.3252399579200002E-2</v>
      </c>
      <c r="S84">
        <v>-1.12170831907E-2</v>
      </c>
      <c r="T84">
        <v>-2.7722331728699999E-2</v>
      </c>
      <c r="U84">
        <v>-1.68184297106E-3</v>
      </c>
      <c r="V84">
        <v>-5.07814291988E-2</v>
      </c>
      <c r="W84">
        <v>13306</v>
      </c>
      <c r="X84">
        <v>23.36</v>
      </c>
      <c r="Y84">
        <v>-0.29876227059299998</v>
      </c>
      <c r="Z84">
        <v>-0.404431883976</v>
      </c>
      <c r="AA84">
        <v>-0.105669613383</v>
      </c>
      <c r="AB84">
        <v>-5.6201951150499996E-3</v>
      </c>
      <c r="AC84">
        <v>-4.68670117209E-2</v>
      </c>
      <c r="AD84">
        <v>-1.20977026129E-2</v>
      </c>
      <c r="AE84">
        <v>-9.8558524446299995E-3</v>
      </c>
      <c r="AF84">
        <v>900</v>
      </c>
      <c r="AG84">
        <v>23.37</v>
      </c>
      <c r="AH84">
        <v>-3.2593937275700001E-3</v>
      </c>
      <c r="AI84">
        <v>-9.9441490781499997E-2</v>
      </c>
      <c r="AJ84">
        <v>-7.8085274089999997E-3</v>
      </c>
      <c r="AK84">
        <v>-0.115032200653</v>
      </c>
      <c r="AL84">
        <v>24289</v>
      </c>
      <c r="AM84">
        <v>23.32</v>
      </c>
      <c r="AN84">
        <v>-4.1653596766600002E-3</v>
      </c>
      <c r="AO84">
        <v>-6.9727841266200005E-2</v>
      </c>
      <c r="AP84">
        <v>-3.6808157992999999E-3</v>
      </c>
      <c r="AQ84">
        <v>-0.25791017443000003</v>
      </c>
      <c r="AR84">
        <v>6858</v>
      </c>
      <c r="AS84">
        <v>23.295000000000002</v>
      </c>
      <c r="AT84">
        <v>-2.3499485160699998E-3</v>
      </c>
      <c r="AU84">
        <v>-0.162473910133</v>
      </c>
      <c r="AV84">
        <v>-1.7250907119400001E-3</v>
      </c>
      <c r="AW84">
        <v>-0.34687293361100002</v>
      </c>
      <c r="AX84">
        <v>600</v>
      </c>
      <c r="AY84">
        <v>23.33</v>
      </c>
      <c r="AZ84">
        <v>23.335599999999999</v>
      </c>
    </row>
    <row r="85" spans="1:52" ht="19">
      <c r="A85" s="3">
        <v>42979</v>
      </c>
      <c r="B85" s="1" t="s">
        <v>135</v>
      </c>
      <c r="C85">
        <v>8.9817954885999998E-3</v>
      </c>
      <c r="D85">
        <v>-5.08366811823E-4</v>
      </c>
      <c r="E85">
        <v>-1.9122001880599999E-2</v>
      </c>
      <c r="F85">
        <v>1.37826232417E-3</v>
      </c>
      <c r="G85">
        <v>-2.7353979967200001E-2</v>
      </c>
      <c r="H85">
        <v>-0.33036888411400001</v>
      </c>
      <c r="I85">
        <v>7.6035331644200002E-3</v>
      </c>
      <c r="J85">
        <v>-7.6035331644200002E-3</v>
      </c>
      <c r="K85">
        <v>2.6845613155399999E-2</v>
      </c>
      <c r="L85">
        <v>-2.6845613155399999E-2</v>
      </c>
      <c r="M85">
        <v>0.31124688223399999</v>
      </c>
      <c r="N85">
        <v>-0.31124688223399999</v>
      </c>
      <c r="O85">
        <v>8.6999999999999993</v>
      </c>
      <c r="P85">
        <v>8.9</v>
      </c>
      <c r="Q85">
        <v>1.7888168013399999E-2</v>
      </c>
      <c r="R85">
        <v>-0.10912129253</v>
      </c>
      <c r="S85">
        <v>-4.3123003171900001E-2</v>
      </c>
      <c r="T85">
        <v>0.12976571509099999</v>
      </c>
      <c r="U85">
        <v>-6.2828047760000005E-2</v>
      </c>
      <c r="V85">
        <v>0.27040751109299999</v>
      </c>
      <c r="W85">
        <v>100</v>
      </c>
      <c r="X85">
        <v>8.7249999999999996</v>
      </c>
      <c r="Y85">
        <v>0.28735632183900001</v>
      </c>
      <c r="Z85">
        <v>-1.0354953475599999</v>
      </c>
      <c r="AA85">
        <v>-1.3228516694000001</v>
      </c>
      <c r="AB85">
        <v>1.0176271958199999E-2</v>
      </c>
      <c r="AC85">
        <v>-4.5136254964199998E-2</v>
      </c>
      <c r="AD85">
        <v>-4.4866247343299998E-2</v>
      </c>
      <c r="AE85">
        <v>0.19899901464</v>
      </c>
      <c r="AF85">
        <v>100</v>
      </c>
      <c r="AG85">
        <v>8.75</v>
      </c>
      <c r="AH85">
        <v>5.6420184830499997E-3</v>
      </c>
      <c r="AI85">
        <v>6.8608376421600004E-2</v>
      </c>
      <c r="AJ85">
        <v>-1.5836726771199999E-2</v>
      </c>
      <c r="AK85">
        <v>-0.55795204479399996</v>
      </c>
      <c r="AL85">
        <v>100</v>
      </c>
      <c r="AM85">
        <v>8.75</v>
      </c>
      <c r="AN85">
        <v>1.31763007033E-2</v>
      </c>
      <c r="AO85">
        <v>-0.204879774062</v>
      </c>
      <c r="AP85">
        <v>2.4120534656300002E-3</v>
      </c>
      <c r="AQ85">
        <v>-1.21319641958</v>
      </c>
      <c r="AR85">
        <v>300</v>
      </c>
      <c r="AS85">
        <v>8.8249999999999993</v>
      </c>
      <c r="AT85">
        <v>1.4568106204599999E-2</v>
      </c>
      <c r="AU85">
        <v>-0.256751779156</v>
      </c>
      <c r="AV85">
        <v>1.2264340909000001E-2</v>
      </c>
      <c r="AW85">
        <v>-1.6592180571899999</v>
      </c>
      <c r="AX85">
        <v>200</v>
      </c>
      <c r="AY85">
        <v>8.875</v>
      </c>
      <c r="AZ85">
        <v>9</v>
      </c>
    </row>
    <row r="86" spans="1:52" ht="19">
      <c r="A86" s="3">
        <v>42979</v>
      </c>
      <c r="B86" s="1" t="s">
        <v>136</v>
      </c>
      <c r="C86" s="2">
        <v>-9.5567421881999999E-5</v>
      </c>
      <c r="D86">
        <v>-4.2463523105199999E-4</v>
      </c>
      <c r="E86">
        <v>-5.5029716046300003E-4</v>
      </c>
      <c r="F86">
        <v>-1.2490927055900001E-2</v>
      </c>
      <c r="G86">
        <v>-5.8191171490199999E-3</v>
      </c>
      <c r="H86">
        <v>-5.7615735855499998E-3</v>
      </c>
      <c r="I86">
        <v>1.2395359634E-2</v>
      </c>
      <c r="J86">
        <v>-1.2395359634E-2</v>
      </c>
      <c r="K86">
        <v>5.3944819179600001E-3</v>
      </c>
      <c r="L86">
        <v>-5.3944819179600001E-3</v>
      </c>
      <c r="M86">
        <v>5.2112764250899996E-3</v>
      </c>
      <c r="N86">
        <v>-5.2112764250899996E-3</v>
      </c>
      <c r="O86">
        <v>17.7</v>
      </c>
      <c r="P86">
        <v>17.850000000000001</v>
      </c>
      <c r="Q86">
        <v>9.8416807751199997E-3</v>
      </c>
      <c r="R86">
        <v>0.40477105879500003</v>
      </c>
      <c r="S86">
        <v>-0.108527731283</v>
      </c>
      <c r="T86">
        <v>-1.5304152111500001E-3</v>
      </c>
      <c r="U86">
        <v>-0.14052512605100001</v>
      </c>
      <c r="V86">
        <v>0.11036579963</v>
      </c>
      <c r="W86">
        <v>500</v>
      </c>
      <c r="X86">
        <v>17.850000000000001</v>
      </c>
      <c r="Y86">
        <v>0.84745762711899997</v>
      </c>
      <c r="Z86">
        <v>-3.0380078163499999</v>
      </c>
      <c r="AA86">
        <v>-3.8854654434699998</v>
      </c>
      <c r="AB86">
        <v>4.6388029349000003E-3</v>
      </c>
      <c r="AC86">
        <v>0.48586970333399998</v>
      </c>
      <c r="AD86">
        <v>-6.7624594308700006E-2</v>
      </c>
      <c r="AE86">
        <v>-0.47189503558700002</v>
      </c>
      <c r="AF86">
        <v>100</v>
      </c>
      <c r="AG86">
        <v>17.824999999999999</v>
      </c>
      <c r="AH86">
        <v>1.4776148515399999E-3</v>
      </c>
      <c r="AI86">
        <v>0.57014953591399997</v>
      </c>
      <c r="AJ86">
        <v>-4.8004389872299998E-2</v>
      </c>
      <c r="AK86">
        <v>-0.96671038035099999</v>
      </c>
      <c r="AL86">
        <v>100</v>
      </c>
      <c r="AM86">
        <v>17.774999999999999</v>
      </c>
      <c r="AN86">
        <v>-1.4687095127400001E-3</v>
      </c>
      <c r="AO86">
        <v>0.66792857067699996</v>
      </c>
      <c r="AP86">
        <v>-3.4204237712300002E-2</v>
      </c>
      <c r="AQ86">
        <v>-1.44214705247</v>
      </c>
      <c r="AR86">
        <v>100</v>
      </c>
      <c r="AS86">
        <v>17.8</v>
      </c>
      <c r="AT86">
        <v>1.17738040814E-4</v>
      </c>
      <c r="AU86">
        <v>0.59055721130700001</v>
      </c>
      <c r="AV86">
        <v>-2.6026327401700002E-2</v>
      </c>
      <c r="AW86">
        <v>-1.81798592882</v>
      </c>
      <c r="AX86">
        <v>100</v>
      </c>
      <c r="AY86">
        <v>17.824999999999999</v>
      </c>
      <c r="AZ86">
        <v>17.824999999999999</v>
      </c>
    </row>
    <row r="87" spans="1:52" ht="19">
      <c r="A87" s="3">
        <v>42979</v>
      </c>
      <c r="B87" s="1" t="s">
        <v>137</v>
      </c>
      <c r="C87">
        <v>5.81396373758E-4</v>
      </c>
      <c r="D87">
        <v>-6.32047513714E-4</v>
      </c>
      <c r="E87">
        <v>-4.23477145102E-3</v>
      </c>
      <c r="F87">
        <v>3.5080777977299999E-4</v>
      </c>
      <c r="G87">
        <v>2.0340776146100001E-4</v>
      </c>
      <c r="H87">
        <v>-1.41144932819E-2</v>
      </c>
      <c r="I87">
        <v>2.3058859398499999E-4</v>
      </c>
      <c r="J87">
        <v>-2.3058859398499999E-4</v>
      </c>
      <c r="K87">
        <v>4.2863975225299999E-4</v>
      </c>
      <c r="L87">
        <v>8.3545527517599996E-4</v>
      </c>
      <c r="M87">
        <v>9.8797218309200005E-3</v>
      </c>
      <c r="N87">
        <v>-9.8797218309200005E-3</v>
      </c>
      <c r="O87">
        <v>77.31</v>
      </c>
      <c r="P87">
        <v>77.56</v>
      </c>
      <c r="Q87">
        <v>1.3339620279800001E-2</v>
      </c>
      <c r="R87">
        <v>1.0577705330200001E-2</v>
      </c>
      <c r="S87">
        <v>3.1126804998900001E-3</v>
      </c>
      <c r="T87">
        <v>-4.2013988129500003E-2</v>
      </c>
      <c r="U87">
        <v>-1.4472372482E-2</v>
      </c>
      <c r="V87">
        <v>2.7033883946400002E-2</v>
      </c>
      <c r="W87">
        <v>200</v>
      </c>
      <c r="X87">
        <v>77.56</v>
      </c>
      <c r="Y87">
        <v>0.32337343163900001</v>
      </c>
      <c r="Z87">
        <v>4.2953473096799998E-2</v>
      </c>
      <c r="AA87">
        <v>-0.28041995854200003</v>
      </c>
      <c r="AB87">
        <v>1.9980957380199998E-3</v>
      </c>
      <c r="AC87">
        <v>0.124052144484</v>
      </c>
      <c r="AD87">
        <v>3.1543922923299998E-3</v>
      </c>
      <c r="AE87">
        <v>-2.8668171222000001E-2</v>
      </c>
      <c r="AF87">
        <v>100</v>
      </c>
      <c r="AG87">
        <v>77.471800000000002</v>
      </c>
      <c r="AH87">
        <v>4.0098091597199998E-3</v>
      </c>
      <c r="AI87">
        <v>8.4023746740100005E-2</v>
      </c>
      <c r="AJ87">
        <v>4.0531046142300003E-3</v>
      </c>
      <c r="AK87">
        <v>-4.6712170517000003E-2</v>
      </c>
      <c r="AL87">
        <v>100</v>
      </c>
      <c r="AM87">
        <v>77.69</v>
      </c>
      <c r="AN87">
        <v>3.70950388171E-3</v>
      </c>
      <c r="AO87">
        <v>9.7168337886999995E-2</v>
      </c>
      <c r="AP87">
        <v>1.7031907001500001E-3</v>
      </c>
      <c r="AQ87">
        <v>3.19551639904E-2</v>
      </c>
      <c r="AR87">
        <v>200</v>
      </c>
      <c r="AS87">
        <v>77.69</v>
      </c>
      <c r="AT87">
        <v>2.2895355341799998E-3</v>
      </c>
      <c r="AU87">
        <v>0.16525825858900001</v>
      </c>
      <c r="AV87">
        <v>5.6046732339199996E-4</v>
      </c>
      <c r="AW87">
        <v>7.8434979324799994E-2</v>
      </c>
      <c r="AX87">
        <v>260</v>
      </c>
      <c r="AY87">
        <v>77.709999999999994</v>
      </c>
      <c r="AZ87">
        <v>77.709999999999994</v>
      </c>
    </row>
    <row r="88" spans="1:52" ht="19">
      <c r="A88" s="3">
        <v>42979</v>
      </c>
      <c r="B88" s="1" t="s">
        <v>138</v>
      </c>
      <c r="C88">
        <v>1.5337930134E-3</v>
      </c>
      <c r="D88">
        <v>-9.3669769077000002E-4</v>
      </c>
      <c r="E88">
        <v>-3.6672824099499998E-2</v>
      </c>
      <c r="F88">
        <v>1.5427889460800001E-2</v>
      </c>
      <c r="G88">
        <v>-1.79648861511E-3</v>
      </c>
      <c r="H88">
        <v>-1.6696968565400001E-2</v>
      </c>
      <c r="I88">
        <v>1.3894096447400001E-2</v>
      </c>
      <c r="J88">
        <v>1.3894096447400001E-2</v>
      </c>
      <c r="K88">
        <v>8.5979092434299996E-4</v>
      </c>
      <c r="L88">
        <v>-8.5979092434299996E-4</v>
      </c>
      <c r="M88">
        <v>1.9975855534200001E-2</v>
      </c>
      <c r="N88">
        <v>1.9975855534200001E-2</v>
      </c>
      <c r="O88">
        <v>6.3959000000000001</v>
      </c>
      <c r="P88">
        <v>6</v>
      </c>
      <c r="Q88">
        <v>-0.16011141925399999</v>
      </c>
      <c r="R88">
        <v>-2.6027426239400002</v>
      </c>
      <c r="S88">
        <v>0.14803466204099999</v>
      </c>
      <c r="T88">
        <v>5.5779958459000003</v>
      </c>
      <c r="U88">
        <v>0.22055275850100001</v>
      </c>
      <c r="V88">
        <v>9.7341701979300002</v>
      </c>
      <c r="W88">
        <v>100</v>
      </c>
      <c r="X88">
        <v>5.9612999999999996</v>
      </c>
      <c r="Y88">
        <v>-6.7949780327999996</v>
      </c>
      <c r="Z88">
        <v>8.1833635805099991</v>
      </c>
      <c r="AA88">
        <v>14.9783416133</v>
      </c>
      <c r="AB88">
        <v>-6.1315863622900001E-2</v>
      </c>
      <c r="AC88">
        <v>-3.8099179860399999</v>
      </c>
      <c r="AD88">
        <v>0.10902071037699999</v>
      </c>
      <c r="AE88">
        <v>4.0589538469999997</v>
      </c>
      <c r="AF88">
        <v>100</v>
      </c>
      <c r="AG88">
        <v>6</v>
      </c>
      <c r="AH88">
        <v>-1.3209709976500001E-2</v>
      </c>
      <c r="AI88">
        <v>-4.7530994854699999</v>
      </c>
      <c r="AJ88">
        <v>7.4113672668700004E-2</v>
      </c>
      <c r="AK88">
        <v>4.7455371880300001</v>
      </c>
      <c r="AL88">
        <v>1000</v>
      </c>
      <c r="AM88">
        <v>6.0835999999999997</v>
      </c>
      <c r="AN88">
        <v>-7.64734593565E-3</v>
      </c>
      <c r="AO88">
        <v>-4.8997556524599997</v>
      </c>
      <c r="AP88">
        <v>5.7031556174100002E-2</v>
      </c>
      <c r="AQ88">
        <v>5.26113663792</v>
      </c>
      <c r="AR88">
        <v>100</v>
      </c>
      <c r="AS88">
        <v>6.04</v>
      </c>
      <c r="AT88">
        <v>-4.6030710776799998E-3</v>
      </c>
      <c r="AU88">
        <v>-5.0567673439599998</v>
      </c>
      <c r="AV88">
        <v>4.3284922851000003E-2</v>
      </c>
      <c r="AW88">
        <v>5.8544176740199996</v>
      </c>
      <c r="AX88">
        <v>100</v>
      </c>
      <c r="AY88">
        <v>6.09</v>
      </c>
      <c r="AZ88">
        <v>6.1</v>
      </c>
    </row>
    <row r="89" spans="1:52" ht="19">
      <c r="A89" s="3">
        <v>42979</v>
      </c>
      <c r="B89" s="1" t="s">
        <v>139</v>
      </c>
      <c r="C89">
        <v>6.1632266906799999E-4</v>
      </c>
      <c r="D89">
        <v>-3.7726080100399998E-4</v>
      </c>
      <c r="E89">
        <v>6.9534028847900004E-4</v>
      </c>
      <c r="F89">
        <v>-1.24276879818E-3</v>
      </c>
      <c r="G89">
        <v>-1.6073799226399999E-3</v>
      </c>
      <c r="H89">
        <v>1.3579434782799999E-3</v>
      </c>
      <c r="I89">
        <v>6.2644612911399999E-4</v>
      </c>
      <c r="J89">
        <v>-1.85909146725E-3</v>
      </c>
      <c r="K89">
        <v>1.2301191216399999E-3</v>
      </c>
      <c r="L89">
        <v>-1.2301191216399999E-3</v>
      </c>
      <c r="M89">
        <v>6.6260318979599999E-4</v>
      </c>
      <c r="N89">
        <v>6.6260318979599999E-4</v>
      </c>
      <c r="O89">
        <v>38.72</v>
      </c>
      <c r="P89">
        <v>38.869999999999997</v>
      </c>
      <c r="Q89">
        <v>1.7552603590799999E-2</v>
      </c>
      <c r="R89">
        <v>-0.14292889271500001</v>
      </c>
      <c r="S89">
        <v>-1.7676861156899999E-2</v>
      </c>
      <c r="T89">
        <v>-0.34802194407800002</v>
      </c>
      <c r="U89">
        <v>-3.67735386577E-2</v>
      </c>
      <c r="V89">
        <v>-0.17178671825299999</v>
      </c>
      <c r="W89">
        <v>500</v>
      </c>
      <c r="X89">
        <v>38.85</v>
      </c>
      <c r="Y89">
        <v>0.335743801653</v>
      </c>
      <c r="Z89">
        <v>-0.88401077814999995</v>
      </c>
      <c r="AA89">
        <v>-1.2197545798</v>
      </c>
      <c r="AB89">
        <v>4.7113584617499999E-3</v>
      </c>
      <c r="AC89">
        <v>2.54874529498E-2</v>
      </c>
      <c r="AD89">
        <v>-1.53422386203E-2</v>
      </c>
      <c r="AE89">
        <v>-0.30341895811699998</v>
      </c>
      <c r="AF89">
        <v>244</v>
      </c>
      <c r="AG89">
        <v>38.8093</v>
      </c>
      <c r="AH89">
        <v>4.5553477950699998E-3</v>
      </c>
      <c r="AI89">
        <v>2.3761505497499998E-2</v>
      </c>
      <c r="AJ89">
        <v>-9.0709966227599994E-3</v>
      </c>
      <c r="AK89">
        <v>-0.446701396679</v>
      </c>
      <c r="AL89">
        <v>400</v>
      </c>
      <c r="AM89">
        <v>38.9</v>
      </c>
      <c r="AN89">
        <v>4.0301406096899996E-3</v>
      </c>
      <c r="AO89">
        <v>4.1480506251799998E-2</v>
      </c>
      <c r="AP89">
        <v>-5.7652358678800001E-3</v>
      </c>
      <c r="AQ89">
        <v>-0.55658864785600004</v>
      </c>
      <c r="AR89">
        <v>600</v>
      </c>
      <c r="AS89">
        <v>38.9</v>
      </c>
      <c r="AT89">
        <v>3.2006150747799999E-3</v>
      </c>
      <c r="AU89">
        <v>8.0729082948199998E-2</v>
      </c>
      <c r="AV89">
        <v>-2.2140440358300001E-3</v>
      </c>
      <c r="AW89">
        <v>-0.71112984997200002</v>
      </c>
      <c r="AX89">
        <v>100</v>
      </c>
      <c r="AY89">
        <v>38.93</v>
      </c>
      <c r="AZ89">
        <v>38.94</v>
      </c>
    </row>
    <row r="90" spans="1:52" ht="19">
      <c r="A90" s="3">
        <v>42979</v>
      </c>
      <c r="B90" s="1" t="s">
        <v>140</v>
      </c>
      <c r="C90">
        <v>2.8907675290499999E-4</v>
      </c>
      <c r="D90">
        <v>4.9589341590100002E-4</v>
      </c>
      <c r="E90">
        <v>2.8970269746700001E-3</v>
      </c>
      <c r="F90">
        <v>-3.0000141137600002E-3</v>
      </c>
      <c r="G90">
        <v>-3.05163045551E-3</v>
      </c>
      <c r="H90">
        <v>-2.21470425467E-3</v>
      </c>
      <c r="I90">
        <v>2.7109373608599999E-3</v>
      </c>
      <c r="J90">
        <v>-3.2890908666699998E-3</v>
      </c>
      <c r="K90">
        <v>2.5557370396099999E-3</v>
      </c>
      <c r="L90">
        <v>-3.5475238714100001E-3</v>
      </c>
      <c r="M90">
        <v>6.8232272000899998E-4</v>
      </c>
      <c r="N90">
        <v>-5.1117312293399997E-3</v>
      </c>
      <c r="O90">
        <v>36.770000000000003</v>
      </c>
      <c r="P90">
        <v>36.880000000000003</v>
      </c>
      <c r="Q90">
        <v>1.1105280150999999E-2</v>
      </c>
      <c r="R90">
        <v>4.9813362166399998E-2</v>
      </c>
      <c r="S90">
        <v>-7.3903586953000004E-3</v>
      </c>
      <c r="T90">
        <v>6.18163956215E-2</v>
      </c>
      <c r="U90">
        <v>-2.6949361246599999E-2</v>
      </c>
      <c r="V90">
        <v>0.19212246488099999</v>
      </c>
      <c r="W90">
        <v>300</v>
      </c>
      <c r="X90">
        <v>36.9</v>
      </c>
      <c r="Y90">
        <v>0.35354908893100001</v>
      </c>
      <c r="Z90">
        <v>-0.17251324125799999</v>
      </c>
      <c r="AA90">
        <v>-0.52606233018899995</v>
      </c>
      <c r="AB90">
        <v>-2.6839308510899999E-3</v>
      </c>
      <c r="AC90">
        <v>0.20251093752300001</v>
      </c>
      <c r="AD90">
        <v>-5.5010274539600001E-3</v>
      </c>
      <c r="AE90">
        <v>3.6247255279200002E-2</v>
      </c>
      <c r="AF90">
        <v>300</v>
      </c>
      <c r="AG90">
        <v>36.78</v>
      </c>
      <c r="AH90">
        <v>-5.5248870045300003E-4</v>
      </c>
      <c r="AI90">
        <v>0.150142996705</v>
      </c>
      <c r="AJ90">
        <v>-9.6480530616100003E-3</v>
      </c>
      <c r="AK90">
        <v>0.129942200806</v>
      </c>
      <c r="AL90">
        <v>100</v>
      </c>
      <c r="AM90">
        <v>36.86</v>
      </c>
      <c r="AN90" s="2">
        <v>3.1650164305200003E-5</v>
      </c>
      <c r="AO90">
        <v>0.13172115720399999</v>
      </c>
      <c r="AP90">
        <v>-9.0985350234099992E-3</v>
      </c>
      <c r="AQ90">
        <v>0.109542649709</v>
      </c>
      <c r="AR90">
        <v>200</v>
      </c>
      <c r="AS90">
        <v>36.82</v>
      </c>
      <c r="AT90">
        <v>4.7513752577199998E-4</v>
      </c>
      <c r="AU90">
        <v>0.111391075039</v>
      </c>
      <c r="AV90">
        <v>-5.8137306020999997E-3</v>
      </c>
      <c r="AW90">
        <v>-3.0095353757199999E-2</v>
      </c>
      <c r="AX90">
        <v>300</v>
      </c>
      <c r="AY90">
        <v>36.860100000000003</v>
      </c>
      <c r="AZ90">
        <v>36.880000000000003</v>
      </c>
    </row>
    <row r="91" spans="1:52" ht="19">
      <c r="A91" s="3">
        <v>42979</v>
      </c>
      <c r="B91" s="1" t="s">
        <v>141</v>
      </c>
      <c r="C91" s="2">
        <v>7.0569835525599996E-5</v>
      </c>
      <c r="D91">
        <v>1.4429624134199999E-3</v>
      </c>
      <c r="E91">
        <v>2.1775718603000002E-3</v>
      </c>
      <c r="F91">
        <v>1.7166317863700001E-3</v>
      </c>
      <c r="G91">
        <v>5.33623433E-3</v>
      </c>
      <c r="H91">
        <v>-2.4574731696399999E-3</v>
      </c>
      <c r="I91">
        <v>1.64606195085E-3</v>
      </c>
      <c r="J91">
        <v>1.64606195085E-3</v>
      </c>
      <c r="K91">
        <v>3.8932719165800001E-3</v>
      </c>
      <c r="L91">
        <v>3.8932719165800001E-3</v>
      </c>
      <c r="M91">
        <v>2.79901309336E-4</v>
      </c>
      <c r="N91">
        <v>-4.6350450299499999E-3</v>
      </c>
      <c r="O91">
        <v>51.71</v>
      </c>
      <c r="P91">
        <v>51.82</v>
      </c>
      <c r="Q91">
        <v>-2.30000324759E-2</v>
      </c>
      <c r="R91">
        <v>0.62901040576</v>
      </c>
      <c r="S91">
        <v>-2.4485588681500001E-2</v>
      </c>
      <c r="T91">
        <v>0.75051950690299996</v>
      </c>
      <c r="U91">
        <v>7.15152704308E-3</v>
      </c>
      <c r="V91">
        <v>-6.2809705809900002E-2</v>
      </c>
      <c r="W91">
        <v>1685</v>
      </c>
      <c r="X91">
        <v>51.655000000000001</v>
      </c>
      <c r="Y91">
        <v>-0.10636240572400001</v>
      </c>
      <c r="Z91">
        <v>-0.19460556064699999</v>
      </c>
      <c r="AA91">
        <v>-8.8243154922700004E-2</v>
      </c>
      <c r="AB91">
        <v>-9.1832912893599992E-3</v>
      </c>
      <c r="AC91">
        <v>0.44635821123500002</v>
      </c>
      <c r="AD91">
        <v>-9.2451177880099999E-3</v>
      </c>
      <c r="AE91">
        <v>0.332595903134</v>
      </c>
      <c r="AF91">
        <v>200</v>
      </c>
      <c r="AG91">
        <v>51.74</v>
      </c>
      <c r="AH91">
        <v>-7.0428721086199996E-3</v>
      </c>
      <c r="AI91">
        <v>0.39527251478300002</v>
      </c>
      <c r="AJ91" s="2">
        <v>-9.7212854637600005E-5</v>
      </c>
      <c r="AK91">
        <v>0.11231592547200001</v>
      </c>
      <c r="AL91">
        <v>1000</v>
      </c>
      <c r="AM91">
        <v>51.66</v>
      </c>
      <c r="AN91">
        <v>-3.42045004549E-3</v>
      </c>
      <c r="AO91">
        <v>0.27091886671199999</v>
      </c>
      <c r="AP91">
        <v>1.21527194476E-3</v>
      </c>
      <c r="AQ91">
        <v>6.8869971757300003E-2</v>
      </c>
      <c r="AR91">
        <v>200</v>
      </c>
      <c r="AS91">
        <v>51.62</v>
      </c>
      <c r="AT91">
        <v>-2.2569988355400001E-3</v>
      </c>
      <c r="AU91">
        <v>0.210065998192</v>
      </c>
      <c r="AV91">
        <v>8.6295559789599996E-4</v>
      </c>
      <c r="AW91">
        <v>8.7297246266799994E-2</v>
      </c>
      <c r="AX91">
        <v>100</v>
      </c>
      <c r="AY91">
        <v>51.66</v>
      </c>
      <c r="AZ91">
        <v>51.674300000000002</v>
      </c>
    </row>
    <row r="92" spans="1:52" ht="19">
      <c r="A92" s="3">
        <v>42979</v>
      </c>
      <c r="B92" s="1" t="s">
        <v>142</v>
      </c>
      <c r="C92">
        <v>-3.1356730915399998E-3</v>
      </c>
      <c r="D92">
        <v>-1.0846444164999999E-3</v>
      </c>
      <c r="E92">
        <v>6.1476341647099999E-3</v>
      </c>
      <c r="F92">
        <v>-6.26864542734E-3</v>
      </c>
      <c r="G92">
        <v>-4.0843711897699999E-3</v>
      </c>
      <c r="H92">
        <v>8.4806121050699998E-3</v>
      </c>
      <c r="I92">
        <v>3.1329723358000001E-3</v>
      </c>
      <c r="J92">
        <v>-3.1329723358000001E-3</v>
      </c>
      <c r="K92">
        <v>2.99972677327E-3</v>
      </c>
      <c r="L92">
        <v>-2.99972677327E-3</v>
      </c>
      <c r="M92">
        <v>2.3329779403599999E-3</v>
      </c>
      <c r="N92">
        <v>2.3329779403599999E-3</v>
      </c>
      <c r="O92">
        <v>52.53</v>
      </c>
      <c r="P92">
        <v>52.05</v>
      </c>
      <c r="Q92">
        <v>-4.0069269173400001E-4</v>
      </c>
      <c r="R92">
        <v>0.24019300798900001</v>
      </c>
      <c r="S92">
        <v>3.0227544635600002E-3</v>
      </c>
      <c r="T92">
        <v>4.9061784529700003E-2</v>
      </c>
      <c r="U92">
        <v>9.7182203023799991E-3</v>
      </c>
      <c r="V92">
        <v>-0.32192719856699997</v>
      </c>
      <c r="W92">
        <v>13943</v>
      </c>
      <c r="X92">
        <v>52.516599999999997</v>
      </c>
      <c r="Y92">
        <v>-2.5509232819299999E-2</v>
      </c>
      <c r="Z92">
        <v>-7.3701718920199999E-2</v>
      </c>
      <c r="AA92">
        <v>-4.8192486100900003E-2</v>
      </c>
      <c r="AB92">
        <v>-9.5947187590800006E-3</v>
      </c>
      <c r="AC92">
        <v>0.340763702502</v>
      </c>
      <c r="AD92">
        <v>-1.58203118644E-2</v>
      </c>
      <c r="AE92">
        <v>0.265792328897</v>
      </c>
      <c r="AF92">
        <v>5092</v>
      </c>
      <c r="AG92">
        <v>52.4</v>
      </c>
      <c r="AH92">
        <v>-9.8733742937099998E-3</v>
      </c>
      <c r="AI92">
        <v>0.34949050568700002</v>
      </c>
      <c r="AJ92">
        <v>-1.55530195803E-2</v>
      </c>
      <c r="AK92">
        <v>0.25867844634100001</v>
      </c>
      <c r="AL92">
        <v>8995</v>
      </c>
      <c r="AM92">
        <v>52.23</v>
      </c>
      <c r="AN92">
        <v>-8.39182146947E-3</v>
      </c>
      <c r="AO92">
        <v>0.29747039343199999</v>
      </c>
      <c r="AP92">
        <v>-1.2758303090100001E-2</v>
      </c>
      <c r="AQ92">
        <v>0.16058134111</v>
      </c>
      <c r="AR92">
        <v>7594</v>
      </c>
      <c r="AS92">
        <v>52.23</v>
      </c>
      <c r="AT92">
        <v>-5.3052537918300002E-3</v>
      </c>
      <c r="AU92">
        <v>0.146424968594</v>
      </c>
      <c r="AV92">
        <v>-8.3202622847999997E-3</v>
      </c>
      <c r="AW92">
        <v>-5.4765660272799999E-2</v>
      </c>
      <c r="AX92">
        <v>6664</v>
      </c>
      <c r="AY92">
        <v>52.21</v>
      </c>
      <c r="AZ92">
        <v>52.24</v>
      </c>
    </row>
    <row r="93" spans="1:52" ht="19">
      <c r="A93" s="3">
        <v>42979</v>
      </c>
      <c r="B93" s="1" t="s">
        <v>143</v>
      </c>
      <c r="C93">
        <v>7.2854866459799998E-4</v>
      </c>
      <c r="D93">
        <v>1.18099491724E-3</v>
      </c>
      <c r="E93">
        <v>-3.1752031751999997E-2</v>
      </c>
      <c r="F93" s="2">
        <v>1.8452341315199999E-5</v>
      </c>
      <c r="G93">
        <v>4.5605536685399996E-3</v>
      </c>
      <c r="H93">
        <v>-6.1730323623000002E-2</v>
      </c>
      <c r="I93">
        <v>7.1009632328299999E-4</v>
      </c>
      <c r="J93">
        <v>-7.1009632328299999E-4</v>
      </c>
      <c r="K93">
        <v>3.3795587513E-3</v>
      </c>
      <c r="L93">
        <v>3.3795587513E-3</v>
      </c>
      <c r="M93">
        <v>2.9978291870999998E-2</v>
      </c>
      <c r="N93">
        <v>-2.9978291870999998E-2</v>
      </c>
      <c r="O93">
        <v>9.25</v>
      </c>
      <c r="P93">
        <v>9.27</v>
      </c>
      <c r="Q93">
        <v>-1.8433432468899998E-2</v>
      </c>
      <c r="R93">
        <v>0.87245811045199995</v>
      </c>
      <c r="S93">
        <v>-1.02867361936E-2</v>
      </c>
      <c r="T93">
        <v>-0.40734619830199997</v>
      </c>
      <c r="U93">
        <v>2.4578248109899999E-3</v>
      </c>
      <c r="V93">
        <v>-1.1436595671200001</v>
      </c>
      <c r="W93">
        <v>250</v>
      </c>
      <c r="X93">
        <v>9.2782999999999998</v>
      </c>
      <c r="Y93">
        <v>0.305945945946</v>
      </c>
      <c r="Z93">
        <v>-0.51588764924599995</v>
      </c>
      <c r="AA93">
        <v>-0.82183359519200005</v>
      </c>
      <c r="AB93">
        <v>-1.4900123214E-2</v>
      </c>
      <c r="AC93">
        <v>0.82876404199499998</v>
      </c>
      <c r="AD93">
        <v>-8.8084800525299999E-3</v>
      </c>
      <c r="AE93">
        <v>-0.211210324477</v>
      </c>
      <c r="AF93">
        <v>130</v>
      </c>
      <c r="AG93">
        <v>9.2715999999999994</v>
      </c>
      <c r="AH93">
        <v>-5.5027063918400001E-3</v>
      </c>
      <c r="AI93">
        <v>0.65117987821699996</v>
      </c>
      <c r="AJ93">
        <v>-1.2320948140599999E-3</v>
      </c>
      <c r="AK93">
        <v>-0.34766268596599997</v>
      </c>
      <c r="AL93">
        <v>100</v>
      </c>
      <c r="AM93">
        <v>9.2750000000000004</v>
      </c>
      <c r="AN93">
        <v>-5.1192237766600002E-3</v>
      </c>
      <c r="AO93">
        <v>0.64336289263099999</v>
      </c>
      <c r="AP93">
        <v>4.8831097899200003E-4</v>
      </c>
      <c r="AQ93">
        <v>-0.39106400796000002</v>
      </c>
      <c r="AR93">
        <v>325</v>
      </c>
      <c r="AS93">
        <v>9.2563999999999993</v>
      </c>
      <c r="AT93">
        <v>-2.4144939169900002E-3</v>
      </c>
      <c r="AU93">
        <v>0.51913906971099999</v>
      </c>
      <c r="AV93">
        <v>-2.3848913718399999E-3</v>
      </c>
      <c r="AW93">
        <v>-0.26811614948599999</v>
      </c>
      <c r="AX93">
        <v>700</v>
      </c>
      <c r="AY93">
        <v>9.2799999999999994</v>
      </c>
      <c r="AZ93">
        <v>9.2866999999999997</v>
      </c>
    </row>
    <row r="94" spans="1:52" ht="19">
      <c r="A94" s="3">
        <v>42979</v>
      </c>
      <c r="B94" s="1" t="s">
        <v>144</v>
      </c>
      <c r="C94">
        <v>-7.7211647474500003E-3</v>
      </c>
      <c r="D94">
        <v>-2.4077762043800001E-2</v>
      </c>
      <c r="E94">
        <v>-0.246433203632</v>
      </c>
      <c r="F94">
        <v>2.33645838936E-3</v>
      </c>
      <c r="G94">
        <v>-1.2406975751999999E-2</v>
      </c>
      <c r="H94">
        <v>-0.161107881072</v>
      </c>
      <c r="I94">
        <v>5.3847063580899999E-3</v>
      </c>
      <c r="J94">
        <v>1.00576231368E-2</v>
      </c>
      <c r="K94">
        <v>1.16707862918E-2</v>
      </c>
      <c r="L94">
        <v>1.16707862918E-2</v>
      </c>
      <c r="M94">
        <v>8.5325322559399994E-2</v>
      </c>
      <c r="N94">
        <v>8.5325322559399994E-2</v>
      </c>
      <c r="O94">
        <v>5.14</v>
      </c>
      <c r="P94">
        <v>5.08</v>
      </c>
      <c r="Q94">
        <v>3.0906688088200001E-2</v>
      </c>
      <c r="R94">
        <v>1.9142315801000001</v>
      </c>
      <c r="S94">
        <v>-1.7237517996199998E-2</v>
      </c>
      <c r="T94">
        <v>-1.6696575433700001</v>
      </c>
      <c r="U94">
        <v>-3.8612566980700001E-2</v>
      </c>
      <c r="V94">
        <v>-3.7201778674799999</v>
      </c>
      <c r="W94">
        <v>100</v>
      </c>
      <c r="X94">
        <v>5.29</v>
      </c>
      <c r="Y94">
        <v>2.9182879377400002</v>
      </c>
      <c r="Z94">
        <v>-1.0251504922000001</v>
      </c>
      <c r="AA94">
        <v>-3.94343842995</v>
      </c>
      <c r="AB94">
        <v>1.04997069537E-2</v>
      </c>
      <c r="AC94">
        <v>2.1183180820500001</v>
      </c>
      <c r="AD94">
        <v>2.6309415801400001E-2</v>
      </c>
      <c r="AE94">
        <v>-1.2352281438599999</v>
      </c>
      <c r="AF94">
        <v>100</v>
      </c>
      <c r="AG94">
        <v>5.28</v>
      </c>
      <c r="AH94">
        <v>2.67569156427E-2</v>
      </c>
      <c r="AI94">
        <v>1.8575658342300001</v>
      </c>
      <c r="AJ94">
        <v>5.2819305427400001E-2</v>
      </c>
      <c r="AK94">
        <v>-1.64868650014</v>
      </c>
      <c r="AL94">
        <v>320</v>
      </c>
      <c r="AM94">
        <v>5.37</v>
      </c>
      <c r="AN94">
        <v>2.7477217893900001E-2</v>
      </c>
      <c r="AO94">
        <v>1.84246105249</v>
      </c>
      <c r="AP94">
        <v>4.9112270066699999E-2</v>
      </c>
      <c r="AQ94">
        <v>-1.5275537452200001</v>
      </c>
      <c r="AR94">
        <v>800</v>
      </c>
      <c r="AS94">
        <v>5.4</v>
      </c>
      <c r="AT94">
        <v>2.0837625109700001E-2</v>
      </c>
      <c r="AU94">
        <v>2.1486166313999999</v>
      </c>
      <c r="AV94">
        <v>3.81469139471E-2</v>
      </c>
      <c r="AW94">
        <v>-1.02114077368</v>
      </c>
      <c r="AX94">
        <v>300</v>
      </c>
      <c r="AY94">
        <v>5.3849999999999998</v>
      </c>
      <c r="AZ94">
        <v>5.4</v>
      </c>
    </row>
    <row r="95" spans="1:52" ht="19">
      <c r="A95" s="3">
        <v>42979</v>
      </c>
      <c r="B95" s="1" t="s">
        <v>145</v>
      </c>
      <c r="C95">
        <v>6.9849011628800002E-3</v>
      </c>
      <c r="D95">
        <v>4.5958818707299998E-3</v>
      </c>
      <c r="E95">
        <v>-1.06739500679E-2</v>
      </c>
      <c r="F95">
        <v>4.4608089821799998E-3</v>
      </c>
      <c r="G95">
        <v>4.0799606571700004E-3</v>
      </c>
      <c r="H95">
        <v>-1.2467570464300001E-3</v>
      </c>
      <c r="I95">
        <v>2.5240921807099998E-3</v>
      </c>
      <c r="J95">
        <v>-2.5240921807099998E-3</v>
      </c>
      <c r="K95">
        <v>5.1592121356099996E-4</v>
      </c>
      <c r="L95">
        <v>-5.1592121356099996E-4</v>
      </c>
      <c r="M95">
        <v>9.4271930214600008E-3</v>
      </c>
      <c r="N95">
        <v>9.4271930214600008E-3</v>
      </c>
      <c r="O95">
        <v>32.67</v>
      </c>
      <c r="P95">
        <v>33.67</v>
      </c>
      <c r="Q95">
        <v>2.7307026043100001E-2</v>
      </c>
      <c r="R95">
        <v>0.63741724389900001</v>
      </c>
      <c r="S95">
        <v>-2.07447535835E-2</v>
      </c>
      <c r="T95">
        <v>-0.31638891688100002</v>
      </c>
      <c r="U95">
        <v>-4.4935793032899997E-2</v>
      </c>
      <c r="V95">
        <v>-1.0135617046900001</v>
      </c>
      <c r="W95">
        <v>297</v>
      </c>
      <c r="X95">
        <v>33.119999999999997</v>
      </c>
      <c r="Y95">
        <v>1.3774104683199999</v>
      </c>
      <c r="Z95">
        <v>-0.81949897271799998</v>
      </c>
      <c r="AA95">
        <v>-2.1969094410399999</v>
      </c>
      <c r="AB95">
        <v>5.0071572611599998E-3</v>
      </c>
      <c r="AC95">
        <v>0.90726255087899998</v>
      </c>
      <c r="AD95">
        <v>-1.1464310342299999E-2</v>
      </c>
      <c r="AE95">
        <v>-0.33714181213</v>
      </c>
      <c r="AF95">
        <v>700</v>
      </c>
      <c r="AG95">
        <v>32.950000000000003</v>
      </c>
      <c r="AH95">
        <v>8.4898151391699997E-3</v>
      </c>
      <c r="AI95">
        <v>0.82533374007000004</v>
      </c>
      <c r="AJ95">
        <v>-1.9381232515200001E-3</v>
      </c>
      <c r="AK95">
        <v>-0.52508436670600001</v>
      </c>
      <c r="AL95">
        <v>100</v>
      </c>
      <c r="AM95">
        <v>33.26</v>
      </c>
      <c r="AN95">
        <v>7.9092936806900004E-3</v>
      </c>
      <c r="AO95">
        <v>0.84888679160900005</v>
      </c>
      <c r="AP95">
        <v>3.5412100378599998E-3</v>
      </c>
      <c r="AQ95">
        <v>-0.69768977658999998</v>
      </c>
      <c r="AR95">
        <v>300</v>
      </c>
      <c r="AS95">
        <v>33.22</v>
      </c>
      <c r="AT95">
        <v>6.2349314739199996E-3</v>
      </c>
      <c r="AU95">
        <v>0.91320395954900002</v>
      </c>
      <c r="AV95">
        <v>3.3614330482400001E-3</v>
      </c>
      <c r="AW95">
        <v>-0.66699959488799998</v>
      </c>
      <c r="AX95">
        <v>369</v>
      </c>
      <c r="AY95">
        <v>33.33</v>
      </c>
      <c r="AZ95">
        <v>33.44</v>
      </c>
    </row>
    <row r="96" spans="1:52" ht="19">
      <c r="A96" s="3">
        <v>42979</v>
      </c>
      <c r="B96" s="1" t="s">
        <v>146</v>
      </c>
      <c r="C96">
        <v>-2.59940944123E-3</v>
      </c>
      <c r="D96">
        <v>2.2536483669E-3</v>
      </c>
      <c r="E96">
        <v>1.4254171896099999E-2</v>
      </c>
      <c r="F96">
        <v>-2.2035107699899998E-3</v>
      </c>
      <c r="G96">
        <v>2.55304279765E-2</v>
      </c>
      <c r="H96">
        <v>3.29495552515E-2</v>
      </c>
      <c r="I96">
        <v>3.9589867124200002E-4</v>
      </c>
      <c r="J96">
        <v>3.9589867124200002E-4</v>
      </c>
      <c r="K96">
        <v>2.32767796096E-2</v>
      </c>
      <c r="L96">
        <v>2.32767796096E-2</v>
      </c>
      <c r="M96">
        <v>1.8695383355400001E-2</v>
      </c>
      <c r="N96">
        <v>1.8695383355400001E-2</v>
      </c>
      <c r="O96">
        <v>7.1</v>
      </c>
      <c r="P96">
        <v>7</v>
      </c>
      <c r="Q96">
        <v>-6.6124326330200003E-2</v>
      </c>
      <c r="R96">
        <v>0.58435639216000002</v>
      </c>
      <c r="S96">
        <v>-3.8824927629599999E-2</v>
      </c>
      <c r="T96">
        <v>0.35390891026799998</v>
      </c>
      <c r="U96">
        <v>4.3984128981999999E-2</v>
      </c>
      <c r="V96">
        <v>-0.59144072510400003</v>
      </c>
      <c r="W96">
        <v>1100</v>
      </c>
      <c r="X96">
        <v>6.99</v>
      </c>
      <c r="Y96">
        <v>-1.54929577465</v>
      </c>
      <c r="Z96">
        <v>-1.22993835176</v>
      </c>
      <c r="AA96">
        <v>0.31935742288899999</v>
      </c>
      <c r="AB96">
        <v>-5.8617554925499998E-2</v>
      </c>
      <c r="AC96">
        <v>0.39685479675599999</v>
      </c>
      <c r="AD96">
        <v>-3.5522354005900002E-2</v>
      </c>
      <c r="AE96">
        <v>0.115334728475</v>
      </c>
      <c r="AF96">
        <v>900</v>
      </c>
      <c r="AG96">
        <v>6.95</v>
      </c>
      <c r="AH96">
        <v>-3.6352435219299997E-2</v>
      </c>
      <c r="AI96">
        <v>-0.108553289666</v>
      </c>
      <c r="AJ96">
        <v>-1.0333843306599999E-2</v>
      </c>
      <c r="AK96">
        <v>-0.44865737887399998</v>
      </c>
      <c r="AL96">
        <v>280</v>
      </c>
      <c r="AM96">
        <v>6.9829999999999997</v>
      </c>
      <c r="AN96">
        <v>-1.6081919266999999E-2</v>
      </c>
      <c r="AO96">
        <v>-0.64036088279799996</v>
      </c>
      <c r="AP96">
        <v>2.8324401855000002E-3</v>
      </c>
      <c r="AQ96">
        <v>-0.77116444212900004</v>
      </c>
      <c r="AR96">
        <v>112</v>
      </c>
      <c r="AS96">
        <v>6.9</v>
      </c>
      <c r="AT96">
        <v>-5.4345895253300001E-3</v>
      </c>
      <c r="AU96">
        <v>-1.0981530771000001</v>
      </c>
      <c r="AV96">
        <v>-1.2032385129099999E-2</v>
      </c>
      <c r="AW96">
        <v>-0.12845958675999999</v>
      </c>
      <c r="AX96">
        <v>200</v>
      </c>
      <c r="AY96">
        <v>7</v>
      </c>
      <c r="AZ96">
        <v>7.0250000000000004</v>
      </c>
    </row>
    <row r="97" spans="1:52" ht="19">
      <c r="A97" s="3">
        <v>42979</v>
      </c>
      <c r="B97" s="1" t="s">
        <v>147</v>
      </c>
      <c r="C97">
        <v>-4.9697511238199999E-3</v>
      </c>
      <c r="D97">
        <v>-4.6176650948900003E-3</v>
      </c>
      <c r="E97">
        <v>-7.82315451908E-3</v>
      </c>
      <c r="F97">
        <v>1.3381482241E-3</v>
      </c>
      <c r="G97">
        <v>1.1630931432199999E-3</v>
      </c>
      <c r="H97">
        <v>-1.7992349480500001E-3</v>
      </c>
      <c r="I97">
        <v>3.6316028997099999E-3</v>
      </c>
      <c r="J97">
        <v>6.3078993479199997E-3</v>
      </c>
      <c r="K97">
        <v>3.4545719516700002E-3</v>
      </c>
      <c r="L97">
        <v>5.78075823811E-3</v>
      </c>
      <c r="M97">
        <v>6.0239195710200004E-3</v>
      </c>
      <c r="N97">
        <v>6.0239195710200004E-3</v>
      </c>
      <c r="O97">
        <v>103.65</v>
      </c>
      <c r="P97">
        <v>101.4</v>
      </c>
      <c r="Q97">
        <v>-1.3534833030200001E-3</v>
      </c>
      <c r="R97">
        <v>-8.02180364998E-2</v>
      </c>
      <c r="S97">
        <v>7.1309289153100003E-2</v>
      </c>
      <c r="T97">
        <v>-0.44393276342299998</v>
      </c>
      <c r="U97">
        <v>6.3483677051100001E-2</v>
      </c>
      <c r="V97">
        <v>-0.18589396678600001</v>
      </c>
      <c r="W97">
        <v>200</v>
      </c>
      <c r="X97">
        <v>103.4</v>
      </c>
      <c r="Y97">
        <v>-0.241196333816</v>
      </c>
      <c r="Z97">
        <v>1.30271500176</v>
      </c>
      <c r="AA97">
        <v>1.54391133558</v>
      </c>
      <c r="AB97">
        <v>-1.55323094035E-2</v>
      </c>
      <c r="AC97">
        <v>8.7318889328200006E-2</v>
      </c>
      <c r="AD97">
        <v>3.8362786863299997E-2</v>
      </c>
      <c r="AE97">
        <v>6.2756116995699995E-2</v>
      </c>
      <c r="AF97">
        <v>400</v>
      </c>
      <c r="AG97">
        <v>102.95</v>
      </c>
      <c r="AH97">
        <v>-1.5203319254600001E-2</v>
      </c>
      <c r="AI97">
        <v>8.0176891393700003E-2</v>
      </c>
      <c r="AJ97">
        <v>2.9776192579899999E-2</v>
      </c>
      <c r="AK97">
        <v>0.26945524622299999</v>
      </c>
      <c r="AL97">
        <v>300</v>
      </c>
      <c r="AM97">
        <v>102.3</v>
      </c>
      <c r="AN97">
        <v>-1.1590256021899999E-2</v>
      </c>
      <c r="AO97">
        <v>-4.1780723970000003E-2</v>
      </c>
      <c r="AP97">
        <v>1.6318807669700001E-2</v>
      </c>
      <c r="AQ97">
        <v>0.704326411368</v>
      </c>
      <c r="AR97">
        <v>1000</v>
      </c>
      <c r="AS97">
        <v>102.65</v>
      </c>
      <c r="AT97">
        <v>-7.7047496360100002E-3</v>
      </c>
      <c r="AU97">
        <v>-0.20513678023500001</v>
      </c>
      <c r="AV97">
        <v>8.5159858886799996E-3</v>
      </c>
      <c r="AW97">
        <v>1.04499715914</v>
      </c>
      <c r="AX97">
        <v>300</v>
      </c>
      <c r="AY97">
        <v>102.25</v>
      </c>
      <c r="AZ97">
        <v>102.4</v>
      </c>
    </row>
    <row r="98" spans="1:52" ht="19">
      <c r="A98" s="3">
        <v>42978</v>
      </c>
      <c r="B98" s="1" t="s">
        <v>148</v>
      </c>
      <c r="C98">
        <v>1.29634693929E-3</v>
      </c>
      <c r="D98">
        <v>3.5630319844699998E-3</v>
      </c>
      <c r="E98">
        <v>-3.0195364290199998E-2</v>
      </c>
      <c r="F98">
        <v>-1.8208640707700001E-2</v>
      </c>
      <c r="G98">
        <v>-1.5355634112300001E-2</v>
      </c>
      <c r="H98">
        <v>-3.5331074546599998E-2</v>
      </c>
      <c r="I98">
        <v>1.6912293768500002E-2</v>
      </c>
      <c r="J98">
        <v>-1.9504987647E-2</v>
      </c>
      <c r="K98">
        <v>1.1792602127800001E-2</v>
      </c>
      <c r="L98">
        <v>-1.8918666096799999E-2</v>
      </c>
      <c r="M98">
        <v>5.1357102563299997E-3</v>
      </c>
      <c r="N98">
        <v>-5.1357102563299997E-3</v>
      </c>
      <c r="O98">
        <v>41.3</v>
      </c>
      <c r="P98">
        <v>40.950000000000003</v>
      </c>
      <c r="Q98">
        <v>-6.1031977935299998E-2</v>
      </c>
      <c r="R98">
        <v>-0.45301155025099998</v>
      </c>
      <c r="S98">
        <v>-6.2498676342200001E-2</v>
      </c>
      <c r="T98">
        <v>1.7538864869099999</v>
      </c>
      <c r="U98">
        <v>-1.93690103638E-2</v>
      </c>
      <c r="V98">
        <v>2.5878515862200002</v>
      </c>
      <c r="W98">
        <v>600</v>
      </c>
      <c r="X98">
        <v>40.375</v>
      </c>
      <c r="Y98">
        <v>-2.2397094431000002</v>
      </c>
      <c r="Z98">
        <v>5.3610455519399997E-2</v>
      </c>
      <c r="AA98">
        <v>2.2933198986200001</v>
      </c>
      <c r="AB98">
        <v>-2.22693287138E-2</v>
      </c>
      <c r="AC98">
        <v>-0.96903600686699998</v>
      </c>
      <c r="AD98">
        <v>-3.5361309110899998E-2</v>
      </c>
      <c r="AE98">
        <v>1.0507122813500001</v>
      </c>
      <c r="AF98">
        <v>100</v>
      </c>
      <c r="AG98">
        <v>40.5</v>
      </c>
      <c r="AH98">
        <v>-1.9705377420499999E-2</v>
      </c>
      <c r="AI98">
        <v>-1.02260653545</v>
      </c>
      <c r="AJ98">
        <v>-3.27898787057E-2</v>
      </c>
      <c r="AK98">
        <v>1.0085148831599999</v>
      </c>
      <c r="AL98">
        <v>1300</v>
      </c>
      <c r="AM98">
        <v>40.200099999999999</v>
      </c>
      <c r="AN98">
        <v>-7.4632688276000001E-3</v>
      </c>
      <c r="AO98">
        <v>-1.4316498531299999</v>
      </c>
      <c r="AP98">
        <v>-2.9757487221900001E-2</v>
      </c>
      <c r="AQ98">
        <v>0.90537488757999995</v>
      </c>
      <c r="AR98">
        <v>2400</v>
      </c>
      <c r="AS98">
        <v>41.05</v>
      </c>
      <c r="AT98">
        <v>7.0194649948899998E-3</v>
      </c>
      <c r="AU98">
        <v>-2.0074926987300001</v>
      </c>
      <c r="AV98">
        <v>-1.87974059465E-2</v>
      </c>
      <c r="AW98">
        <v>0.453832033069</v>
      </c>
      <c r="AX98">
        <v>800</v>
      </c>
      <c r="AY98">
        <v>40.9</v>
      </c>
      <c r="AZ98">
        <v>41.05</v>
      </c>
    </row>
    <row r="99" spans="1:52" ht="19">
      <c r="A99" s="3">
        <v>42978</v>
      </c>
      <c r="B99" s="1" t="s">
        <v>149</v>
      </c>
      <c r="C99">
        <v>-4.9250535871199997E-3</v>
      </c>
      <c r="D99">
        <v>2.8713171978099998E-4</v>
      </c>
      <c r="E99">
        <v>1.5830534821300001E-2</v>
      </c>
      <c r="F99">
        <v>-9.2439497862300008E-3</v>
      </c>
      <c r="G99">
        <v>8.89169475046E-3</v>
      </c>
      <c r="H99">
        <v>-5.2831993085899996E-3</v>
      </c>
      <c r="I99">
        <v>4.3188961991100002E-3</v>
      </c>
      <c r="J99">
        <v>-4.3188961991100002E-3</v>
      </c>
      <c r="K99">
        <v>8.6045630306799993E-3</v>
      </c>
      <c r="L99">
        <v>8.6045630306799993E-3</v>
      </c>
      <c r="M99">
        <v>1.05473355127E-2</v>
      </c>
      <c r="N99">
        <v>-2.1113734129899999E-2</v>
      </c>
      <c r="O99">
        <v>19.399999999999999</v>
      </c>
      <c r="P99">
        <v>20.100000000000001</v>
      </c>
      <c r="Q99">
        <v>0.140502161623</v>
      </c>
      <c r="R99">
        <v>0.167326238776</v>
      </c>
      <c r="S99">
        <v>0.109338637837</v>
      </c>
      <c r="T99">
        <v>1.08481225901</v>
      </c>
      <c r="U99">
        <v>-0.12848777858800001</v>
      </c>
      <c r="V99">
        <v>2.9921750222500001</v>
      </c>
      <c r="W99">
        <v>20614</v>
      </c>
      <c r="X99">
        <v>20.45</v>
      </c>
      <c r="Y99">
        <v>5.4123711340199998</v>
      </c>
      <c r="Z99">
        <v>4.8000687097099997</v>
      </c>
      <c r="AA99">
        <v>-0.61230242431399995</v>
      </c>
      <c r="AB99">
        <v>0.123757053215</v>
      </c>
      <c r="AC99">
        <v>0.47746923844400002</v>
      </c>
      <c r="AD99">
        <v>9.9408429132299997E-2</v>
      </c>
      <c r="AE99">
        <v>1.03749076216</v>
      </c>
      <c r="AF99">
        <v>4166</v>
      </c>
      <c r="AG99">
        <v>20.7</v>
      </c>
      <c r="AH99">
        <v>7.9477344708200004E-2</v>
      </c>
      <c r="AI99">
        <v>1.57529245743</v>
      </c>
      <c r="AJ99">
        <v>4.1363932694499998E-2</v>
      </c>
      <c r="AK99">
        <v>2.46913319081</v>
      </c>
      <c r="AL99">
        <v>3252</v>
      </c>
      <c r="AM99">
        <v>20.76</v>
      </c>
      <c r="AN99">
        <v>3.1149381177900001E-2</v>
      </c>
      <c r="AO99">
        <v>3.2424199358300001</v>
      </c>
      <c r="AP99">
        <v>-1.6108258596700001E-3</v>
      </c>
      <c r="AQ99">
        <v>3.9476344000400001</v>
      </c>
      <c r="AR99">
        <v>5590</v>
      </c>
      <c r="AS99">
        <v>20.22</v>
      </c>
      <c r="AT99">
        <v>-3.4224851300700002E-3</v>
      </c>
      <c r="AU99">
        <v>4.9008100147300002</v>
      </c>
      <c r="AV99">
        <v>-9.0119768930800002E-3</v>
      </c>
      <c r="AW99">
        <v>4.2990419930100003</v>
      </c>
      <c r="AX99">
        <v>3000</v>
      </c>
      <c r="AY99">
        <v>19.974900000000002</v>
      </c>
      <c r="AZ99">
        <v>20.23</v>
      </c>
    </row>
    <row r="100" spans="1:52" ht="19">
      <c r="A100" s="3">
        <v>42978</v>
      </c>
      <c r="B100" s="1" t="s">
        <v>101</v>
      </c>
      <c r="C100">
        <v>2.3874427108999999E-3</v>
      </c>
      <c r="D100">
        <v>3.3015911057299998E-3</v>
      </c>
      <c r="E100">
        <v>3.3003140060800002E-3</v>
      </c>
      <c r="F100">
        <v>1.09068435504E-3</v>
      </c>
      <c r="G100">
        <v>1.1679321718E-3</v>
      </c>
      <c r="H100">
        <v>1.25713086657E-3</v>
      </c>
      <c r="I100">
        <v>1.29675835586E-3</v>
      </c>
      <c r="J100">
        <v>-1.29675835586E-3</v>
      </c>
      <c r="K100">
        <v>2.1336589339299998E-3</v>
      </c>
      <c r="L100">
        <v>-2.1336589339299998E-3</v>
      </c>
      <c r="M100">
        <v>2.04318313951E-3</v>
      </c>
      <c r="N100">
        <v>-2.04318313951E-3</v>
      </c>
      <c r="O100">
        <v>52.94</v>
      </c>
      <c r="P100">
        <v>53.96</v>
      </c>
      <c r="Q100">
        <v>-4.53267241064E-3</v>
      </c>
      <c r="R100">
        <v>0.63531523818799995</v>
      </c>
      <c r="S100">
        <v>-1.9500347382500002E-2</v>
      </c>
      <c r="T100">
        <v>0.52006740381899996</v>
      </c>
      <c r="U100">
        <v>2.27563510371E-3</v>
      </c>
      <c r="V100">
        <v>-0.47386864376299997</v>
      </c>
      <c r="W100">
        <v>3303</v>
      </c>
      <c r="X100">
        <v>53.16</v>
      </c>
      <c r="Y100">
        <v>0.41556479032900001</v>
      </c>
      <c r="Z100">
        <v>-0.15103124049</v>
      </c>
      <c r="AA100">
        <v>-0.56659603081900001</v>
      </c>
      <c r="AB100">
        <v>4.5642103639699999E-3</v>
      </c>
      <c r="AC100">
        <v>0.51998810503000004</v>
      </c>
      <c r="AD100">
        <v>-9.4609063853900001E-4</v>
      </c>
      <c r="AE100">
        <v>0.15830967726199999</v>
      </c>
      <c r="AF100">
        <v>4007</v>
      </c>
      <c r="AG100">
        <v>53.265000000000001</v>
      </c>
      <c r="AH100">
        <v>-4.38692836978E-4</v>
      </c>
      <c r="AI100">
        <v>0.63293587869400003</v>
      </c>
      <c r="AJ100">
        <v>-5.3719562783800003E-3</v>
      </c>
      <c r="AK100">
        <v>0.26089657085899998</v>
      </c>
      <c r="AL100">
        <v>4964</v>
      </c>
      <c r="AM100">
        <v>53.29</v>
      </c>
      <c r="AN100">
        <v>1.19499637287E-4</v>
      </c>
      <c r="AO100">
        <v>0.61236656242800003</v>
      </c>
      <c r="AP100">
        <v>-5.7835968833799996E-3</v>
      </c>
      <c r="AQ100">
        <v>0.27553643011399997</v>
      </c>
      <c r="AR100">
        <v>1799</v>
      </c>
      <c r="AS100">
        <v>53.34</v>
      </c>
      <c r="AT100">
        <v>2.7429854218000002E-3</v>
      </c>
      <c r="AU100">
        <v>0.48649671893000002</v>
      </c>
      <c r="AV100">
        <v>-1.36317974442E-3</v>
      </c>
      <c r="AW100">
        <v>5.0489196961800001E-2</v>
      </c>
      <c r="AX100">
        <v>500</v>
      </c>
      <c r="AY100">
        <v>53.49</v>
      </c>
      <c r="AZ100">
        <v>53.54</v>
      </c>
    </row>
    <row r="101" spans="1:52" ht="19">
      <c r="A101" s="3">
        <v>42978</v>
      </c>
      <c r="B101" s="1" t="s">
        <v>150</v>
      </c>
      <c r="C101">
        <v>8.4227705928199999E-4</v>
      </c>
      <c r="D101">
        <v>-2.8987719720200002E-3</v>
      </c>
      <c r="E101">
        <v>-6.1614772833299997E-2</v>
      </c>
      <c r="F101">
        <v>-1.447306168E-3</v>
      </c>
      <c r="G101">
        <v>-2.6939047195099999E-2</v>
      </c>
      <c r="H101">
        <v>-0.26197927565000001</v>
      </c>
      <c r="I101">
        <v>6.0502910871600005E-4</v>
      </c>
      <c r="J101">
        <v>-2.2895832272799999E-3</v>
      </c>
      <c r="K101">
        <v>2.40402752231E-2</v>
      </c>
      <c r="L101">
        <v>-2.40402752231E-2</v>
      </c>
      <c r="M101">
        <v>0.200364502817</v>
      </c>
      <c r="N101">
        <v>-0.200364502817</v>
      </c>
      <c r="O101">
        <v>21.74</v>
      </c>
      <c r="P101">
        <v>19.760000000000002</v>
      </c>
      <c r="Q101">
        <v>-0.20730020340499999</v>
      </c>
      <c r="R101">
        <v>-5.6950174286599999</v>
      </c>
      <c r="S101">
        <v>0.11514033883499999</v>
      </c>
      <c r="T101">
        <v>1.42455770499</v>
      </c>
      <c r="U101">
        <v>0.109282261714</v>
      </c>
      <c r="V101">
        <v>11.8245699597</v>
      </c>
      <c r="W101">
        <v>100</v>
      </c>
      <c r="X101">
        <v>19.46</v>
      </c>
      <c r="Y101">
        <v>-10.4875804968</v>
      </c>
      <c r="Z101">
        <v>4.72029508381</v>
      </c>
      <c r="AA101">
        <v>15.2078755806</v>
      </c>
      <c r="AB101">
        <v>-7.9486653370099997E-2</v>
      </c>
      <c r="AC101">
        <v>-7.0995074777599996</v>
      </c>
      <c r="AD101">
        <v>0.108487674033</v>
      </c>
      <c r="AE101">
        <v>0.75028637630100004</v>
      </c>
      <c r="AF101">
        <v>100</v>
      </c>
      <c r="AG101">
        <v>19.96</v>
      </c>
      <c r="AH101">
        <v>-2.5634713303899999E-2</v>
      </c>
      <c r="AI101">
        <v>-8.0498123786200004</v>
      </c>
      <c r="AJ101">
        <v>5.5538506618500003E-2</v>
      </c>
      <c r="AK101">
        <v>1.69320983551</v>
      </c>
      <c r="AL101">
        <v>755</v>
      </c>
      <c r="AM101">
        <v>19.823499999999999</v>
      </c>
      <c r="AN101">
        <v>-1.4020746609699999E-2</v>
      </c>
      <c r="AO101">
        <v>-8.3090321190300003</v>
      </c>
      <c r="AP101">
        <v>2.4726814764500001E-2</v>
      </c>
      <c r="AQ101">
        <v>2.4093570886200002</v>
      </c>
      <c r="AR101">
        <v>300</v>
      </c>
      <c r="AS101">
        <v>19.574999999999999</v>
      </c>
      <c r="AT101">
        <v>-6.6680172380800002E-3</v>
      </c>
      <c r="AU101">
        <v>-8.5646038115199996</v>
      </c>
      <c r="AV101">
        <v>1.16315106E-2</v>
      </c>
      <c r="AW101">
        <v>2.8524432484200002</v>
      </c>
      <c r="AX101">
        <v>100</v>
      </c>
      <c r="AY101">
        <v>19.760000000000002</v>
      </c>
      <c r="AZ101">
        <v>19.87</v>
      </c>
    </row>
    <row r="102" spans="1:52" ht="19">
      <c r="A102" s="3">
        <v>42978</v>
      </c>
      <c r="B102" s="1" t="s">
        <v>94</v>
      </c>
      <c r="C102">
        <v>7.7643511636800002E-3</v>
      </c>
      <c r="D102">
        <v>6.0152181755199997E-3</v>
      </c>
      <c r="E102">
        <v>-6.9702143557700005E-2</v>
      </c>
      <c r="F102">
        <v>-5.8066834327299997E-2</v>
      </c>
      <c r="G102">
        <v>-2.3435576731199999E-2</v>
      </c>
      <c r="H102">
        <v>1.66048739034E-2</v>
      </c>
      <c r="I102">
        <v>5.03024831637E-2</v>
      </c>
      <c r="J102">
        <v>-6.5831185491000005E-2</v>
      </c>
      <c r="K102">
        <v>1.74203585557E-2</v>
      </c>
      <c r="L102">
        <v>-2.9450794906699999E-2</v>
      </c>
      <c r="M102">
        <v>5.3097269654299999E-2</v>
      </c>
      <c r="N102">
        <v>8.6307017461100005E-2</v>
      </c>
      <c r="O102">
        <v>24.74</v>
      </c>
      <c r="P102">
        <v>23.85</v>
      </c>
      <c r="Q102">
        <v>9.1193507425799999E-2</v>
      </c>
      <c r="R102">
        <v>-5.8009309731199998</v>
      </c>
      <c r="S102">
        <v>-0.51823226334500005</v>
      </c>
      <c r="T102">
        <v>-2.9662829132200002</v>
      </c>
      <c r="U102">
        <v>-0.56074065134899997</v>
      </c>
      <c r="V102">
        <v>1.7707124326999999</v>
      </c>
      <c r="W102">
        <v>1600</v>
      </c>
      <c r="X102">
        <v>23.62</v>
      </c>
      <c r="Y102">
        <v>-4.5270816491500003</v>
      </c>
      <c r="Z102">
        <v>-16.778528532500001</v>
      </c>
      <c r="AA102">
        <v>-12.2514468834</v>
      </c>
      <c r="AB102">
        <v>1.6364682821299999E-2</v>
      </c>
      <c r="AC102">
        <v>-4.5446571656900003</v>
      </c>
      <c r="AD102">
        <v>-0.16716027013199999</v>
      </c>
      <c r="AE102">
        <v>-6.4320675177500002</v>
      </c>
      <c r="AF102">
        <v>100</v>
      </c>
      <c r="AG102">
        <v>23.6403</v>
      </c>
      <c r="AH102">
        <v>8.9270855736099993E-3</v>
      </c>
      <c r="AI102">
        <v>-4.3444599640500003</v>
      </c>
      <c r="AJ102">
        <v>-0.122147001248</v>
      </c>
      <c r="AK102">
        <v>-7.5107281715000003</v>
      </c>
      <c r="AL102">
        <v>200</v>
      </c>
      <c r="AM102">
        <v>23.56</v>
      </c>
      <c r="AN102">
        <v>1.9789491304999999E-3</v>
      </c>
      <c r="AO102">
        <v>-4.1045176209500003</v>
      </c>
      <c r="AP102">
        <v>-0.134364600705</v>
      </c>
      <c r="AQ102">
        <v>-7.0893244977799998</v>
      </c>
      <c r="AR102">
        <v>2270</v>
      </c>
      <c r="AS102">
        <v>23.7</v>
      </c>
      <c r="AT102">
        <v>-9.2590975780400004E-3</v>
      </c>
      <c r="AU102">
        <v>-3.62399152956</v>
      </c>
      <c r="AV102">
        <v>-0.11200008329199999</v>
      </c>
      <c r="AW102">
        <v>-8.0947431802000001</v>
      </c>
      <c r="AX102">
        <v>200</v>
      </c>
      <c r="AY102">
        <v>23.47</v>
      </c>
      <c r="AZ102">
        <v>23.8</v>
      </c>
    </row>
    <row r="103" spans="1:52" ht="19">
      <c r="A103" s="3">
        <v>42978</v>
      </c>
      <c r="B103" s="1" t="s">
        <v>151</v>
      </c>
      <c r="C103">
        <v>-5.98504592977E-4</v>
      </c>
      <c r="D103">
        <v>8.3413756294699998E-4</v>
      </c>
      <c r="E103">
        <v>-4.6743153605899998E-3</v>
      </c>
      <c r="F103">
        <v>-7.3501587030599998E-3</v>
      </c>
      <c r="G103">
        <v>-9.90039583132E-3</v>
      </c>
      <c r="H103">
        <v>-2.8298599707200001E-3</v>
      </c>
      <c r="I103">
        <v>6.75165411008E-3</v>
      </c>
      <c r="J103">
        <v>-6.75165411008E-3</v>
      </c>
      <c r="K103">
        <v>9.0662582683700005E-3</v>
      </c>
      <c r="L103">
        <v>-1.07345333943E-2</v>
      </c>
      <c r="M103">
        <v>1.8444553898700001E-3</v>
      </c>
      <c r="N103">
        <v>1.8444553898700001E-3</v>
      </c>
      <c r="O103">
        <v>88.18</v>
      </c>
      <c r="P103">
        <v>86.22</v>
      </c>
      <c r="Q103">
        <v>-4.1678403412399997E-3</v>
      </c>
      <c r="R103">
        <v>-1.25929115848</v>
      </c>
      <c r="S103">
        <v>-7.4314677495300003E-3</v>
      </c>
      <c r="T103">
        <v>-1.3018425820299999</v>
      </c>
      <c r="U103">
        <v>-2.1919897592900001E-2</v>
      </c>
      <c r="V103">
        <v>0.34517022975599998</v>
      </c>
      <c r="W103">
        <v>1958</v>
      </c>
      <c r="X103">
        <v>87</v>
      </c>
      <c r="Y103">
        <v>-1.33817192107</v>
      </c>
      <c r="Z103">
        <v>-1.2079452966099999</v>
      </c>
      <c r="AA103">
        <v>0.13022662445899999</v>
      </c>
      <c r="AB103">
        <v>-2.39432251156E-2</v>
      </c>
      <c r="AC103">
        <v>-0.98231748938100005</v>
      </c>
      <c r="AD103">
        <v>-4.5838451394899997E-2</v>
      </c>
      <c r="AE103">
        <v>-0.43263262115700002</v>
      </c>
      <c r="AF103">
        <v>9118</v>
      </c>
      <c r="AG103">
        <v>85.96</v>
      </c>
      <c r="AH103">
        <v>-1.8319616620499999E-2</v>
      </c>
      <c r="AI103">
        <v>-1.13081752923</v>
      </c>
      <c r="AJ103">
        <v>-3.3272052880300003E-2</v>
      </c>
      <c r="AK103">
        <v>-0.76489760592099998</v>
      </c>
      <c r="AL103">
        <v>5919</v>
      </c>
      <c r="AM103">
        <v>86.012500000000003</v>
      </c>
      <c r="AN103">
        <v>-1.09231092048E-2</v>
      </c>
      <c r="AO103">
        <v>-1.38717664958</v>
      </c>
      <c r="AP103">
        <v>-2.3978097400400002E-2</v>
      </c>
      <c r="AQ103">
        <v>-1.0854919736399999</v>
      </c>
      <c r="AR103">
        <v>13072</v>
      </c>
      <c r="AS103">
        <v>86.33</v>
      </c>
      <c r="AT103">
        <v>-1.1475679494499999E-3</v>
      </c>
      <c r="AU103">
        <v>-1.8566802543700001</v>
      </c>
      <c r="AV103">
        <v>-1.11162717822E-2</v>
      </c>
      <c r="AW103">
        <v>-1.7070186361599999</v>
      </c>
      <c r="AX103">
        <v>100</v>
      </c>
      <c r="AY103">
        <v>86.76</v>
      </c>
      <c r="AZ103">
        <v>86.772999999999996</v>
      </c>
    </row>
    <row r="104" spans="1:52" ht="19">
      <c r="A104" s="3">
        <v>42978</v>
      </c>
      <c r="B104" s="1" t="s">
        <v>152</v>
      </c>
      <c r="C104">
        <v>2.4856669354899998E-3</v>
      </c>
      <c r="D104">
        <v>2.8616411365699999E-3</v>
      </c>
      <c r="E104">
        <v>9.57783619133E-4</v>
      </c>
      <c r="F104">
        <v>1.65826851045E-3</v>
      </c>
      <c r="G104">
        <v>7.5671912014199996E-4</v>
      </c>
      <c r="H104">
        <v>5.5475777290200003E-3</v>
      </c>
      <c r="I104">
        <v>8.2739842504100003E-4</v>
      </c>
      <c r="J104">
        <v>-8.2739842504100003E-4</v>
      </c>
      <c r="K104">
        <v>2.1049220164300001E-3</v>
      </c>
      <c r="L104">
        <v>-2.1049220164300001E-3</v>
      </c>
      <c r="M104">
        <v>4.5897941098900002E-3</v>
      </c>
      <c r="N104">
        <v>4.5897941098900002E-3</v>
      </c>
      <c r="O104">
        <v>73.010000000000005</v>
      </c>
      <c r="P104">
        <v>74.13</v>
      </c>
      <c r="Q104">
        <v>6.38025723387E-3</v>
      </c>
      <c r="R104">
        <v>0.46680856798199999</v>
      </c>
      <c r="S104">
        <v>-3.5138631722699998E-3</v>
      </c>
      <c r="T104">
        <v>-0.29316708366999999</v>
      </c>
      <c r="U104">
        <v>-3.1148076629499998E-3</v>
      </c>
      <c r="V104">
        <v>-0.89814029305400001</v>
      </c>
      <c r="W104">
        <v>4614</v>
      </c>
      <c r="X104">
        <v>73.435000000000002</v>
      </c>
      <c r="Y104">
        <v>0.58211203944699996</v>
      </c>
      <c r="Z104">
        <v>-0.38448597599399997</v>
      </c>
      <c r="AA104">
        <v>-0.96659801544099999</v>
      </c>
      <c r="AB104">
        <v>-1.3752091362500001E-3</v>
      </c>
      <c r="AC104">
        <v>0.58337828297500005</v>
      </c>
      <c r="AD104">
        <v>-7.6459952269499996E-3</v>
      </c>
      <c r="AE104">
        <v>-0.16968732748599999</v>
      </c>
      <c r="AF104">
        <v>400</v>
      </c>
      <c r="AG104">
        <v>73.23</v>
      </c>
      <c r="AH104" s="2">
        <v>1.33608245659E-5</v>
      </c>
      <c r="AI104">
        <v>0.53383104749800003</v>
      </c>
      <c r="AJ104">
        <v>-5.4587877373699998E-3</v>
      </c>
      <c r="AK104">
        <v>-0.24269286066500001</v>
      </c>
      <c r="AL104">
        <v>300</v>
      </c>
      <c r="AM104">
        <v>73.58</v>
      </c>
      <c r="AN104">
        <v>4.2630202322999997E-3</v>
      </c>
      <c r="AO104">
        <v>0.38950306064000001</v>
      </c>
      <c r="AP104">
        <v>1.1907578235699999E-3</v>
      </c>
      <c r="AQ104">
        <v>-0.46879043668199999</v>
      </c>
      <c r="AR104">
        <v>3350</v>
      </c>
      <c r="AS104">
        <v>73.751000000000005</v>
      </c>
      <c r="AT104">
        <v>6.3227071520700001E-3</v>
      </c>
      <c r="AU104">
        <v>0.29663751304000002</v>
      </c>
      <c r="AV104">
        <v>4.9593178131999999E-3</v>
      </c>
      <c r="AW104">
        <v>-0.65138163652299996</v>
      </c>
      <c r="AX104">
        <v>3817</v>
      </c>
      <c r="AY104">
        <v>73.84</v>
      </c>
      <c r="AZ104">
        <v>74.14</v>
      </c>
    </row>
    <row r="105" spans="1:52" ht="19">
      <c r="A105" s="3">
        <v>42978</v>
      </c>
      <c r="B105" s="1" t="s">
        <v>153</v>
      </c>
      <c r="C105" s="2">
        <v>-6.53027268538E-5</v>
      </c>
      <c r="D105">
        <v>1.05449623051E-3</v>
      </c>
      <c r="E105">
        <v>-2.5768887249000001E-3</v>
      </c>
      <c r="F105">
        <v>2.1223594643899999E-3</v>
      </c>
      <c r="G105">
        <v>3.1346194009899998E-3</v>
      </c>
      <c r="H105">
        <v>1.44623531573E-2</v>
      </c>
      <c r="I105">
        <v>2.0570567375399998E-3</v>
      </c>
      <c r="J105">
        <v>2.1876621912500002E-3</v>
      </c>
      <c r="K105">
        <v>2.0801231704699998E-3</v>
      </c>
      <c r="L105">
        <v>2.0801231704699998E-3</v>
      </c>
      <c r="M105">
        <v>1.18854644324E-2</v>
      </c>
      <c r="N105">
        <v>1.7039241882200001E-2</v>
      </c>
      <c r="O105">
        <v>7.48</v>
      </c>
      <c r="P105">
        <v>7.48</v>
      </c>
      <c r="Q105">
        <v>-1.6299023268999999E-2</v>
      </c>
      <c r="R105">
        <v>0.44803878367299999</v>
      </c>
      <c r="S105">
        <v>-1.42247766597E-3</v>
      </c>
      <c r="T105">
        <v>6.7711674432499994E-2</v>
      </c>
      <c r="U105">
        <v>2.2247981995599998E-2</v>
      </c>
      <c r="V105">
        <v>-0.53723898813199999</v>
      </c>
      <c r="W105">
        <v>2500</v>
      </c>
      <c r="X105">
        <v>7.48</v>
      </c>
      <c r="Y105">
        <v>0</v>
      </c>
      <c r="Z105">
        <v>6.21670669142E-2</v>
      </c>
      <c r="AA105">
        <v>6.21670669142E-2</v>
      </c>
      <c r="AB105">
        <v>-5.6827404270499999E-3</v>
      </c>
      <c r="AC105">
        <v>0.31670387189299998</v>
      </c>
      <c r="AD105">
        <v>-5.9407391017899996E-4</v>
      </c>
      <c r="AE105">
        <v>3.4738431062699998E-2</v>
      </c>
      <c r="AF105">
        <v>298</v>
      </c>
      <c r="AG105">
        <v>7.4869000000000003</v>
      </c>
      <c r="AH105">
        <v>-4.0874732843700001E-3</v>
      </c>
      <c r="AI105">
        <v>0.27696358539600002</v>
      </c>
      <c r="AJ105">
        <v>1.34937837933E-3</v>
      </c>
      <c r="AK105">
        <v>-7.7856511841299996E-3</v>
      </c>
      <c r="AL105">
        <v>100</v>
      </c>
      <c r="AM105">
        <v>7.49</v>
      </c>
      <c r="AN105">
        <v>-1.6734215845100001E-3</v>
      </c>
      <c r="AO105">
        <v>0.20247589382600001</v>
      </c>
      <c r="AP105">
        <v>3.4745807814399998E-4</v>
      </c>
      <c r="AQ105">
        <v>2.5722266381199999E-2</v>
      </c>
      <c r="AR105">
        <v>4400</v>
      </c>
      <c r="AS105">
        <v>7.4850000000000003</v>
      </c>
      <c r="AT105">
        <v>-1.6651415810900001E-3</v>
      </c>
      <c r="AU105">
        <v>0.20244661931300001</v>
      </c>
      <c r="AV105">
        <v>-1.6823009662800001E-3</v>
      </c>
      <c r="AW105">
        <v>0.124128710938</v>
      </c>
      <c r="AX105">
        <v>400</v>
      </c>
      <c r="AY105">
        <v>7.4790000000000001</v>
      </c>
      <c r="AZ105">
        <v>7.48</v>
      </c>
    </row>
    <row r="106" spans="1:52" ht="19">
      <c r="A106" s="3">
        <v>42978</v>
      </c>
      <c r="B106" s="1" t="s">
        <v>154</v>
      </c>
      <c r="C106">
        <v>2.7176472809700002E-2</v>
      </c>
      <c r="D106">
        <v>7.0630903788699998E-3</v>
      </c>
      <c r="E106">
        <v>-4.6726727302899996E-3</v>
      </c>
      <c r="F106">
        <v>9.9802229187699997E-3</v>
      </c>
      <c r="G106">
        <v>-2.9743798802899998E-3</v>
      </c>
      <c r="H106">
        <v>-5.2857792612599999E-2</v>
      </c>
      <c r="I106">
        <v>1.71962498909E-2</v>
      </c>
      <c r="J106">
        <v>-1.71962498909E-2</v>
      </c>
      <c r="K106">
        <v>4.0887104985799999E-3</v>
      </c>
      <c r="L106">
        <v>-1.00374702592E-2</v>
      </c>
      <c r="M106">
        <v>4.8185119882300002E-2</v>
      </c>
      <c r="N106">
        <v>-4.8185119882300002E-2</v>
      </c>
      <c r="O106">
        <v>3.53</v>
      </c>
      <c r="P106">
        <v>3.86</v>
      </c>
      <c r="Q106">
        <v>-0.116455725121</v>
      </c>
      <c r="R106">
        <v>-0.11736955131100001</v>
      </c>
      <c r="S106">
        <v>-0.23845867322200001</v>
      </c>
      <c r="T106">
        <v>0.82196010908100003</v>
      </c>
      <c r="U106">
        <v>-0.21540838388299999</v>
      </c>
      <c r="V106">
        <v>2.9354682565800001</v>
      </c>
      <c r="W106">
        <v>1500</v>
      </c>
      <c r="X106">
        <v>3.48</v>
      </c>
      <c r="Y106">
        <v>-1.4164305949</v>
      </c>
      <c r="Z106">
        <v>-5.40663319065</v>
      </c>
      <c r="AA106">
        <v>-3.99020259575</v>
      </c>
      <c r="AB106">
        <v>6.08572732229E-2</v>
      </c>
      <c r="AC106">
        <v>-2.30514692726</v>
      </c>
      <c r="AD106">
        <v>-0.19205099094700001</v>
      </c>
      <c r="AE106">
        <v>6.5680604738799997E-2</v>
      </c>
      <c r="AF106">
        <v>951</v>
      </c>
      <c r="AG106">
        <v>3.57</v>
      </c>
      <c r="AH106">
        <v>0.112760121928</v>
      </c>
      <c r="AI106">
        <v>-3.5568271495000001</v>
      </c>
      <c r="AJ106">
        <v>-7.2901300293900004E-2</v>
      </c>
      <c r="AK106">
        <v>-2.79864521974</v>
      </c>
      <c r="AL106">
        <v>1800</v>
      </c>
      <c r="AM106">
        <v>3.84</v>
      </c>
      <c r="AN106">
        <v>0.106428768944</v>
      </c>
      <c r="AO106">
        <v>-3.28505697199</v>
      </c>
      <c r="AP106">
        <v>1.0458309291200001E-2</v>
      </c>
      <c r="AQ106">
        <v>-5.4753426138799997</v>
      </c>
      <c r="AR106">
        <v>500</v>
      </c>
      <c r="AS106">
        <v>3.79</v>
      </c>
      <c r="AT106">
        <v>7.1293127673199994E-2</v>
      </c>
      <c r="AU106">
        <v>-1.6378216270999999</v>
      </c>
      <c r="AV106">
        <v>1.45729541924E-2</v>
      </c>
      <c r="AW106">
        <v>-5.6553782237399997</v>
      </c>
      <c r="AX106">
        <v>100</v>
      </c>
      <c r="AY106">
        <v>3.82</v>
      </c>
      <c r="AZ106">
        <v>3.85</v>
      </c>
    </row>
    <row r="107" spans="1:52" ht="19">
      <c r="A107" s="3">
        <v>42978</v>
      </c>
      <c r="B107" s="1" t="s">
        <v>155</v>
      </c>
      <c r="C107">
        <v>5.6239970876100004E-3</v>
      </c>
      <c r="D107">
        <v>-1.26739928638E-3</v>
      </c>
      <c r="E107">
        <v>4.6172984701099998E-2</v>
      </c>
      <c r="F107">
        <v>4.63719618399E-3</v>
      </c>
      <c r="G107">
        <v>-1.7881195356900001E-3</v>
      </c>
      <c r="H107">
        <v>-3.3294092109200001E-2</v>
      </c>
      <c r="I107">
        <v>9.8680090362399998E-4</v>
      </c>
      <c r="J107">
        <v>-9.8680090362399998E-4</v>
      </c>
      <c r="K107">
        <v>5.2072024930399999E-4</v>
      </c>
      <c r="L107">
        <v>-5.2072024930399999E-4</v>
      </c>
      <c r="M107">
        <v>1.2878892591800001E-2</v>
      </c>
      <c r="N107">
        <v>-7.9467076810300005E-2</v>
      </c>
      <c r="O107">
        <v>11.44</v>
      </c>
      <c r="P107">
        <v>11.625</v>
      </c>
      <c r="Q107">
        <v>-6.1174773838199997E-2</v>
      </c>
      <c r="R107">
        <v>-0.64590261768500001</v>
      </c>
      <c r="S107">
        <v>-5.17845877417E-2</v>
      </c>
      <c r="T107">
        <v>0.674243003284</v>
      </c>
      <c r="U107">
        <v>-2.4312060269199999E-2</v>
      </c>
      <c r="V107">
        <v>1.9238267528699999</v>
      </c>
      <c r="W107">
        <v>200</v>
      </c>
      <c r="X107">
        <v>11.2</v>
      </c>
      <c r="Y107">
        <v>-2.0979020979</v>
      </c>
      <c r="Z107">
        <v>-0.52097596534099999</v>
      </c>
      <c r="AA107">
        <v>1.5769261325599999</v>
      </c>
      <c r="AB107">
        <v>1.0790737221199999E-2</v>
      </c>
      <c r="AC107">
        <v>-1.34173433848</v>
      </c>
      <c r="AD107">
        <v>-2.2697099608399999E-2</v>
      </c>
      <c r="AE107">
        <v>0.14982091765800001</v>
      </c>
      <c r="AF107">
        <v>100</v>
      </c>
      <c r="AG107">
        <v>11.35</v>
      </c>
      <c r="AH107">
        <v>1.4192577046E-2</v>
      </c>
      <c r="AI107">
        <v>-1.4150089509399999</v>
      </c>
      <c r="AJ107">
        <v>-2.5644601642300001E-2</v>
      </c>
      <c r="AK107">
        <v>0.198551308673</v>
      </c>
      <c r="AL107">
        <v>100</v>
      </c>
      <c r="AM107">
        <v>11.4</v>
      </c>
      <c r="AN107">
        <v>1.18217106025E-2</v>
      </c>
      <c r="AO107">
        <v>-1.3344467149100001</v>
      </c>
      <c r="AP107">
        <v>-2.2043470931900001E-2</v>
      </c>
      <c r="AQ107">
        <v>7.3751870068300002E-2</v>
      </c>
      <c r="AR107">
        <v>100</v>
      </c>
      <c r="AS107">
        <v>11.4</v>
      </c>
      <c r="AT107">
        <v>1.6435841571999999E-2</v>
      </c>
      <c r="AU107">
        <v>-1.5521943364899999</v>
      </c>
      <c r="AV107">
        <v>2.8070890524700002E-3</v>
      </c>
      <c r="AW107">
        <v>-1.11365650973</v>
      </c>
      <c r="AX107">
        <v>600</v>
      </c>
      <c r="AY107">
        <v>11.6</v>
      </c>
      <c r="AZ107">
        <v>11.65</v>
      </c>
    </row>
    <row r="108" spans="1:52" ht="19">
      <c r="A108" s="3">
        <v>42978</v>
      </c>
      <c r="B108" s="1" t="s">
        <v>156</v>
      </c>
      <c r="C108">
        <v>2.95030804976E-3</v>
      </c>
      <c r="D108">
        <v>3.99594023757E-3</v>
      </c>
      <c r="E108">
        <v>6.5978270288500002E-3</v>
      </c>
      <c r="F108">
        <v>8.9165775285599998E-3</v>
      </c>
      <c r="G108">
        <v>4.8629553498699997E-3</v>
      </c>
      <c r="H108">
        <v>1.3331713531400001E-3</v>
      </c>
      <c r="I108">
        <v>5.9662694788000003E-3</v>
      </c>
      <c r="J108">
        <v>5.9662694788000003E-3</v>
      </c>
      <c r="K108">
        <v>8.6701511229699999E-4</v>
      </c>
      <c r="L108">
        <v>8.6701511229699999E-4</v>
      </c>
      <c r="M108">
        <v>5.2646556757100001E-3</v>
      </c>
      <c r="N108">
        <v>-5.2646556757100001E-3</v>
      </c>
      <c r="O108">
        <v>140.72</v>
      </c>
      <c r="P108">
        <v>143.97999999999999</v>
      </c>
      <c r="Q108">
        <v>3.68914935172E-3</v>
      </c>
      <c r="R108">
        <v>0.81309515349600003</v>
      </c>
      <c r="S108">
        <v>-4.1254564234600001E-3</v>
      </c>
      <c r="T108">
        <v>1.37191928582E-2</v>
      </c>
      <c r="U108">
        <v>2.6005874145799998E-3</v>
      </c>
      <c r="V108">
        <v>-1.01137495057</v>
      </c>
      <c r="W108">
        <v>1500</v>
      </c>
      <c r="X108">
        <v>142.19999999999999</v>
      </c>
      <c r="Y108">
        <v>1.0517339397400001</v>
      </c>
      <c r="Z108">
        <v>3.7049017401499999E-3</v>
      </c>
      <c r="AA108">
        <v>-1.0480290379999999</v>
      </c>
      <c r="AB108">
        <v>1.63408874929E-2</v>
      </c>
      <c r="AC108">
        <v>0.66418651047199995</v>
      </c>
      <c r="AD108">
        <v>1.3322399305600001E-2</v>
      </c>
      <c r="AE108">
        <v>-0.22452131252099999</v>
      </c>
      <c r="AF108">
        <v>600</v>
      </c>
      <c r="AG108">
        <v>142.80000000000001</v>
      </c>
      <c r="AH108">
        <v>8.9652800092299995E-3</v>
      </c>
      <c r="AI108">
        <v>0.83945530826799997</v>
      </c>
      <c r="AJ108">
        <v>1.34391376859E-2</v>
      </c>
      <c r="AK108">
        <v>-0.223447080406</v>
      </c>
      <c r="AL108">
        <v>2014</v>
      </c>
      <c r="AM108">
        <v>142.68</v>
      </c>
      <c r="AN108">
        <v>4.7778384053700001E-3</v>
      </c>
      <c r="AO108">
        <v>0.98375534605199999</v>
      </c>
      <c r="AP108">
        <v>1.2949787712700001E-2</v>
      </c>
      <c r="AQ108">
        <v>-0.20665244166899999</v>
      </c>
      <c r="AR108">
        <v>4000</v>
      </c>
      <c r="AS108">
        <v>142.6</v>
      </c>
      <c r="AT108">
        <v>4.2192147050499999E-3</v>
      </c>
      <c r="AU108">
        <v>0.99792499921300004</v>
      </c>
      <c r="AV108">
        <v>1.1545740984800001E-2</v>
      </c>
      <c r="AW108">
        <v>-0.151449048359</v>
      </c>
      <c r="AX108">
        <v>2300</v>
      </c>
      <c r="AY108">
        <v>143.19999999999999</v>
      </c>
      <c r="AZ108">
        <v>143.46</v>
      </c>
    </row>
    <row r="109" spans="1:52" ht="19">
      <c r="A109" s="3">
        <v>42978</v>
      </c>
      <c r="B109" s="1" t="s">
        <v>157</v>
      </c>
      <c r="C109">
        <v>1.23689023378E-3</v>
      </c>
      <c r="D109">
        <v>2.8321078549099999E-3</v>
      </c>
      <c r="E109">
        <v>1.05659911023E-2</v>
      </c>
      <c r="F109">
        <v>1.0546270104099999E-3</v>
      </c>
      <c r="G109">
        <v>-3.3585127335299999E-3</v>
      </c>
      <c r="H109">
        <v>3.2695277556999999E-3</v>
      </c>
      <c r="I109">
        <v>1.82263223365E-4</v>
      </c>
      <c r="J109">
        <v>-1.82263223365E-4</v>
      </c>
      <c r="K109">
        <v>5.2640487862100002E-4</v>
      </c>
      <c r="L109">
        <v>-6.1906205884499996E-3</v>
      </c>
      <c r="M109">
        <v>7.2964633466199996E-3</v>
      </c>
      <c r="N109">
        <v>-7.2964633466199996E-3</v>
      </c>
      <c r="O109">
        <v>20.399999999999999</v>
      </c>
      <c r="P109">
        <v>20.65</v>
      </c>
      <c r="Q109">
        <v>9.5345235945599998E-3</v>
      </c>
      <c r="R109">
        <v>0.24528117968099999</v>
      </c>
      <c r="S109">
        <v>-1.5916467485900001E-2</v>
      </c>
      <c r="T109">
        <v>0.64343837674000004</v>
      </c>
      <c r="U109">
        <v>-2.02825864031E-2</v>
      </c>
      <c r="V109">
        <v>0.29003081938500003</v>
      </c>
      <c r="W109">
        <v>851</v>
      </c>
      <c r="X109">
        <v>20.49</v>
      </c>
      <c r="Y109">
        <v>0.44117647058800002</v>
      </c>
      <c r="Z109">
        <v>0.294744759854</v>
      </c>
      <c r="AA109">
        <v>-0.146431710735</v>
      </c>
      <c r="AB109">
        <v>3.2594889986700001E-3</v>
      </c>
      <c r="AC109">
        <v>0.31385150558699998</v>
      </c>
      <c r="AD109">
        <v>4.7638906568200001E-3</v>
      </c>
      <c r="AE109">
        <v>0.232664816829</v>
      </c>
      <c r="AF109">
        <v>3331</v>
      </c>
      <c r="AG109">
        <v>20.5</v>
      </c>
      <c r="AH109">
        <v>3.0557672005699999E-3</v>
      </c>
      <c r="AI109">
        <v>0.31382753760499998</v>
      </c>
      <c r="AJ109">
        <v>4.9176739598099997E-3</v>
      </c>
      <c r="AK109">
        <v>0.22286724295999999</v>
      </c>
      <c r="AL109">
        <v>1600</v>
      </c>
      <c r="AM109">
        <v>20.55</v>
      </c>
      <c r="AN109">
        <v>2.85235872204E-3</v>
      </c>
      <c r="AO109">
        <v>0.32148056403300002</v>
      </c>
      <c r="AP109">
        <v>7.8210530978000004E-3</v>
      </c>
      <c r="AQ109">
        <v>0.13477813887500001</v>
      </c>
      <c r="AR109">
        <v>9755</v>
      </c>
      <c r="AS109">
        <v>20.53</v>
      </c>
      <c r="AT109">
        <v>4.4105232919699998E-3</v>
      </c>
      <c r="AU109">
        <v>0.25099740542900001</v>
      </c>
      <c r="AV109">
        <v>7.5338554790199998E-3</v>
      </c>
      <c r="AW109">
        <v>0.15671192979699999</v>
      </c>
      <c r="AX109">
        <v>800</v>
      </c>
      <c r="AY109">
        <v>20.59</v>
      </c>
      <c r="AZ109">
        <v>20.62</v>
      </c>
    </row>
    <row r="110" spans="1:52" ht="19">
      <c r="A110" s="3">
        <v>42978</v>
      </c>
      <c r="B110" s="1" t="s">
        <v>158</v>
      </c>
      <c r="C110">
        <v>1.06845459304E-2</v>
      </c>
      <c r="D110">
        <v>3.72533522023E-2</v>
      </c>
      <c r="E110">
        <v>0.41152263374499998</v>
      </c>
      <c r="F110">
        <v>-1.7997711056E-3</v>
      </c>
      <c r="G110">
        <v>6.8598145526000001E-3</v>
      </c>
      <c r="H110">
        <v>2.83852151874E-2</v>
      </c>
      <c r="I110">
        <v>8.8847748248000007E-3</v>
      </c>
      <c r="J110">
        <v>-1.2484317036E-2</v>
      </c>
      <c r="K110">
        <v>3.03935376497E-2</v>
      </c>
      <c r="L110">
        <v>-3.03935376497E-2</v>
      </c>
      <c r="M110">
        <v>0.38313741855700001</v>
      </c>
      <c r="N110">
        <v>-0.38313741855700001</v>
      </c>
      <c r="O110">
        <v>4.05</v>
      </c>
      <c r="P110">
        <v>4.7</v>
      </c>
      <c r="Q110">
        <v>9.0134382169800006E-2</v>
      </c>
      <c r="R110">
        <v>3.8357187078899999</v>
      </c>
      <c r="S110">
        <v>-0.13058552866100001</v>
      </c>
      <c r="T110">
        <v>-0.210621820421</v>
      </c>
      <c r="U110">
        <v>-7.8092090340599996E-2</v>
      </c>
      <c r="V110">
        <v>-6.1793201775700002</v>
      </c>
      <c r="W110">
        <v>400</v>
      </c>
      <c r="X110">
        <v>4.25</v>
      </c>
      <c r="Y110">
        <v>4.9382716049399997</v>
      </c>
      <c r="Z110">
        <v>-2.8806584362100001</v>
      </c>
      <c r="AA110">
        <v>-7.8189300411499998</v>
      </c>
      <c r="AB110">
        <v>3.3794080552300002E-2</v>
      </c>
      <c r="AC110">
        <v>4.1714647884799998</v>
      </c>
      <c r="AD110">
        <v>-8.7790219950600004E-2</v>
      </c>
      <c r="AE110">
        <v>-0.117237829136</v>
      </c>
      <c r="AF110">
        <v>600</v>
      </c>
      <c r="AG110">
        <v>4.25</v>
      </c>
      <c r="AH110">
        <v>1.53403899127E-2</v>
      </c>
      <c r="AI110">
        <v>4.3573377086800003</v>
      </c>
      <c r="AJ110">
        <v>-4.3757502188400001E-2</v>
      </c>
      <c r="AK110">
        <v>-0.56075289582700005</v>
      </c>
      <c r="AL110">
        <v>2000</v>
      </c>
      <c r="AM110">
        <v>4.25</v>
      </c>
      <c r="AN110">
        <v>9.7492893281199994E-3</v>
      </c>
      <c r="AO110">
        <v>4.4246379934900002</v>
      </c>
      <c r="AP110">
        <v>-2.95013184087E-2</v>
      </c>
      <c r="AQ110">
        <v>-0.73235510799000003</v>
      </c>
      <c r="AR110">
        <v>8000</v>
      </c>
      <c r="AS110">
        <v>4.25</v>
      </c>
      <c r="AT110">
        <v>3.4134719324799999E-3</v>
      </c>
      <c r="AU110">
        <v>4.5388899727799998</v>
      </c>
      <c r="AV110">
        <v>-1.1400355354E-2</v>
      </c>
      <c r="AW110">
        <v>-1.0596153913899999</v>
      </c>
      <c r="AX110">
        <v>200</v>
      </c>
      <c r="AY110">
        <v>4.25</v>
      </c>
      <c r="AZ110">
        <v>4.25</v>
      </c>
    </row>
    <row r="111" spans="1:52" ht="19">
      <c r="A111" s="3">
        <v>42978</v>
      </c>
      <c r="B111" s="1" t="s">
        <v>159</v>
      </c>
      <c r="C111">
        <v>3.0211204454100001E-3</v>
      </c>
      <c r="D111">
        <v>1.2631462847999999E-3</v>
      </c>
      <c r="E111">
        <v>4.3559743646700002E-3</v>
      </c>
      <c r="F111">
        <v>-4.2311560622299996E-3</v>
      </c>
      <c r="G111">
        <v>-4.1409936217100003E-3</v>
      </c>
      <c r="H111">
        <v>1.7491515237200001E-3</v>
      </c>
      <c r="I111">
        <v>1.21003561683E-3</v>
      </c>
      <c r="J111">
        <v>-7.2522765076399997E-3</v>
      </c>
      <c r="K111">
        <v>2.8778473369100001E-3</v>
      </c>
      <c r="L111">
        <v>-5.4041399064999997E-3</v>
      </c>
      <c r="M111">
        <v>2.6068228409500001E-3</v>
      </c>
      <c r="N111">
        <v>-2.6068228409500001E-3</v>
      </c>
      <c r="O111">
        <v>44.66</v>
      </c>
      <c r="P111">
        <v>45.76</v>
      </c>
      <c r="Q111">
        <v>2.0871243145499999E-2</v>
      </c>
      <c r="R111">
        <v>0.24972654728599999</v>
      </c>
      <c r="S111">
        <v>-2.5725296784099998E-2</v>
      </c>
      <c r="T111">
        <v>-0.47070389020100001</v>
      </c>
      <c r="U111">
        <v>-5.5802007967200001E-2</v>
      </c>
      <c r="V111">
        <v>-0.51684551821900004</v>
      </c>
      <c r="W111">
        <v>2498</v>
      </c>
      <c r="X111">
        <v>45.16</v>
      </c>
      <c r="Y111">
        <v>1.1195700850899999</v>
      </c>
      <c r="Z111">
        <v>-1.26423406913</v>
      </c>
      <c r="AA111">
        <v>-2.3838041542199999</v>
      </c>
      <c r="AB111">
        <v>2.9842331477700001E-2</v>
      </c>
      <c r="AC111">
        <v>0.148196891173</v>
      </c>
      <c r="AD111">
        <v>-4.3118867779299999E-3</v>
      </c>
      <c r="AE111">
        <v>-0.65364093520400002</v>
      </c>
      <c r="AF111">
        <v>100</v>
      </c>
      <c r="AG111">
        <v>45.55</v>
      </c>
      <c r="AH111">
        <v>2.4716866987799999E-2</v>
      </c>
      <c r="AI111">
        <v>0.28039309901499998</v>
      </c>
      <c r="AJ111">
        <v>2.1650740651999998E-3</v>
      </c>
      <c r="AK111">
        <v>-0.81768759396099999</v>
      </c>
      <c r="AL111">
        <v>1500</v>
      </c>
      <c r="AM111">
        <v>45.69</v>
      </c>
      <c r="AN111">
        <v>1.8339097614700001E-2</v>
      </c>
      <c r="AO111">
        <v>0.50474101300200003</v>
      </c>
      <c r="AP111">
        <v>2.5068578213700001E-3</v>
      </c>
      <c r="AQ111">
        <v>-0.82382812398299998</v>
      </c>
      <c r="AR111">
        <v>1100</v>
      </c>
      <c r="AS111">
        <v>45.66</v>
      </c>
      <c r="AT111">
        <v>9.3005000825499996E-3</v>
      </c>
      <c r="AU111">
        <v>0.94242819395499999</v>
      </c>
      <c r="AV111">
        <v>-2.8207590363899999E-3</v>
      </c>
      <c r="AW111">
        <v>-0.56745452484900005</v>
      </c>
      <c r="AX111">
        <v>2800</v>
      </c>
      <c r="AY111">
        <v>45.59</v>
      </c>
      <c r="AZ111">
        <v>45.75</v>
      </c>
    </row>
    <row r="112" spans="1:52" ht="19">
      <c r="A112" s="3">
        <v>42978</v>
      </c>
      <c r="B112" s="1" t="s">
        <v>160</v>
      </c>
      <c r="C112">
        <v>-1.25239057136E-2</v>
      </c>
      <c r="D112">
        <v>-2.59479349773E-2</v>
      </c>
      <c r="E112">
        <v>3.6383813888499997E-2</v>
      </c>
      <c r="F112">
        <v>-3.7330415507000003E-2</v>
      </c>
      <c r="G112">
        <v>-8.7834795021100004E-2</v>
      </c>
      <c r="H112">
        <v>-0.114079812174</v>
      </c>
      <c r="I112">
        <v>2.4806509793399999E-2</v>
      </c>
      <c r="J112">
        <v>-2.4806509793399999E-2</v>
      </c>
      <c r="K112">
        <v>6.18868600438E-2</v>
      </c>
      <c r="L112">
        <v>-6.18868600438E-2</v>
      </c>
      <c r="M112">
        <v>7.7695998286000004E-2</v>
      </c>
      <c r="N112">
        <v>-0.15046362606300001</v>
      </c>
      <c r="O112">
        <v>1.97</v>
      </c>
      <c r="P112">
        <v>2.0699999999999998</v>
      </c>
      <c r="Q112">
        <v>1.9336417226100001E-2</v>
      </c>
      <c r="R112">
        <v>3.94149132143</v>
      </c>
      <c r="S112">
        <v>5.9953177113700002E-3</v>
      </c>
      <c r="T112">
        <v>4.4042973735600004</v>
      </c>
      <c r="U112">
        <v>8.4917613689500002E-2</v>
      </c>
      <c r="V112">
        <v>-1.59320360262</v>
      </c>
      <c r="W112">
        <v>31234</v>
      </c>
      <c r="X112">
        <v>2.09</v>
      </c>
      <c r="Y112">
        <v>6.0913705583800004</v>
      </c>
      <c r="Z112">
        <v>5.3948388812300001</v>
      </c>
      <c r="AA112">
        <v>-0.69653167714399999</v>
      </c>
      <c r="AB112">
        <v>0.18292445916700001</v>
      </c>
      <c r="AC112">
        <v>1.82207732594</v>
      </c>
      <c r="AD112">
        <v>0.17551802162399999</v>
      </c>
      <c r="AE112">
        <v>1.29555085588</v>
      </c>
      <c r="AF112">
        <v>102849</v>
      </c>
      <c r="AG112">
        <v>2.2250000000000001</v>
      </c>
      <c r="AH112">
        <v>9.9728124446699998E-2</v>
      </c>
      <c r="AI112">
        <v>3.8139580569499998</v>
      </c>
      <c r="AJ112">
        <v>0.11598403439799999</v>
      </c>
      <c r="AK112">
        <v>2.7936127239499999</v>
      </c>
      <c r="AL112">
        <v>30452</v>
      </c>
      <c r="AM112">
        <v>2.1898</v>
      </c>
      <c r="AN112">
        <v>8.5743131115200003E-2</v>
      </c>
      <c r="AO112">
        <v>4.3168376480399999</v>
      </c>
      <c r="AP112">
        <v>8.4741082020200004E-2</v>
      </c>
      <c r="AQ112">
        <v>3.8818939408699999</v>
      </c>
      <c r="AR112">
        <v>23796</v>
      </c>
      <c r="AS112">
        <v>2.2200000000000002</v>
      </c>
      <c r="AT112">
        <v>5.7720552997799997E-2</v>
      </c>
      <c r="AU112">
        <v>5.6476215541999997</v>
      </c>
      <c r="AV112">
        <v>1.83058041367E-2</v>
      </c>
      <c r="AW112">
        <v>7.1332879984400002</v>
      </c>
      <c r="AX112">
        <v>7248</v>
      </c>
      <c r="AY112">
        <v>2.2370000000000001</v>
      </c>
      <c r="AZ112">
        <v>2.27</v>
      </c>
    </row>
    <row r="113" spans="1:52" ht="19">
      <c r="A113" s="3">
        <v>42978</v>
      </c>
      <c r="B113" s="1" t="s">
        <v>161</v>
      </c>
      <c r="C113">
        <v>1.58562847171E-3</v>
      </c>
      <c r="D113">
        <v>2.57187765924E-3</v>
      </c>
      <c r="E113">
        <v>-3.8812310424100001E-2</v>
      </c>
      <c r="F113">
        <v>-0.11509555869099999</v>
      </c>
      <c r="G113">
        <v>-9.8959979343000007E-2</v>
      </c>
      <c r="H113">
        <v>0.14012699953300001</v>
      </c>
      <c r="I113">
        <v>0.11350993021899999</v>
      </c>
      <c r="J113">
        <v>-0.11668118716299999</v>
      </c>
      <c r="K113">
        <v>9.6388101683700003E-2</v>
      </c>
      <c r="L113">
        <v>-0.101531857002</v>
      </c>
      <c r="M113">
        <v>0.101314689109</v>
      </c>
      <c r="N113">
        <v>0.178939309957</v>
      </c>
      <c r="O113">
        <v>2.29</v>
      </c>
      <c r="P113">
        <v>2.08</v>
      </c>
      <c r="Q113">
        <v>-0.13651570643800001</v>
      </c>
      <c r="R113">
        <v>-5.61883716016</v>
      </c>
      <c r="S113">
        <v>-0.20478779670399999</v>
      </c>
      <c r="T113">
        <v>-9.9435893482199997</v>
      </c>
      <c r="U113">
        <v>-0.15284587157400001</v>
      </c>
      <c r="V113">
        <v>-2.58653340078</v>
      </c>
      <c r="W113">
        <v>2600</v>
      </c>
      <c r="X113">
        <v>2.0998999999999999</v>
      </c>
      <c r="Y113">
        <v>-8.30131004367</v>
      </c>
      <c r="Z113">
        <v>-15.373921750199999</v>
      </c>
      <c r="AA113">
        <v>-7.07261170655</v>
      </c>
      <c r="AB113">
        <v>-8.2133248968300002E-2</v>
      </c>
      <c r="AC113">
        <v>-6.45181611818</v>
      </c>
      <c r="AD113">
        <v>-0.278920303629</v>
      </c>
      <c r="AE113">
        <v>-6.9219400202300001</v>
      </c>
      <c r="AF113">
        <v>9552</v>
      </c>
      <c r="AG113">
        <v>2.06</v>
      </c>
      <c r="AH113">
        <v>-3.6689607196500003E-2</v>
      </c>
      <c r="AI113">
        <v>-7.5036244246699999</v>
      </c>
      <c r="AJ113">
        <v>-0.210279390442</v>
      </c>
      <c r="AK113">
        <v>-8.4786588616500005</v>
      </c>
      <c r="AL113">
        <v>3200</v>
      </c>
      <c r="AM113">
        <v>2.0649999999999999</v>
      </c>
      <c r="AN113">
        <v>-3.0987084334299999E-2</v>
      </c>
      <c r="AO113">
        <v>-7.6920904420399996</v>
      </c>
      <c r="AP113">
        <v>-0.19870831929999999</v>
      </c>
      <c r="AQ113">
        <v>-8.8801294883300006</v>
      </c>
      <c r="AR113">
        <v>800</v>
      </c>
      <c r="AS113">
        <v>2.0449999999999999</v>
      </c>
      <c r="AT113">
        <v>-1.6333012175000002E-2</v>
      </c>
      <c r="AU113">
        <v>-8.3824859472799993</v>
      </c>
      <c r="AV113">
        <v>-0.13807549314100001</v>
      </c>
      <c r="AW113">
        <v>-11.66790578</v>
      </c>
      <c r="AX113">
        <v>2060</v>
      </c>
      <c r="AY113">
        <v>2.1097999999999999</v>
      </c>
      <c r="AZ113">
        <v>2.13</v>
      </c>
    </row>
    <row r="114" spans="1:52" ht="19">
      <c r="A114" s="3">
        <v>42978</v>
      </c>
      <c r="B114" s="1" t="s">
        <v>162</v>
      </c>
      <c r="C114">
        <v>-1.11022179756E-3</v>
      </c>
      <c r="D114">
        <v>5.1646044310500001E-3</v>
      </c>
      <c r="E114">
        <v>8.8987764182400005E-3</v>
      </c>
      <c r="F114">
        <v>5.2760138378700003E-3</v>
      </c>
      <c r="G114">
        <v>5.3310010604199999E-3</v>
      </c>
      <c r="H114">
        <v>1.6623724117399999E-2</v>
      </c>
      <c r="I114">
        <v>4.1657920403099999E-3</v>
      </c>
      <c r="J114">
        <v>6.3862356354200001E-3</v>
      </c>
      <c r="K114">
        <v>1.66396629375E-4</v>
      </c>
      <c r="L114">
        <v>1.66396629375E-4</v>
      </c>
      <c r="M114">
        <v>7.7249476991900004E-3</v>
      </c>
      <c r="N114">
        <v>7.7249476991900004E-3</v>
      </c>
      <c r="O114">
        <v>10</v>
      </c>
      <c r="P114">
        <v>10</v>
      </c>
      <c r="Q114">
        <v>-3.9446914070300002E-2</v>
      </c>
      <c r="R114">
        <v>0.45548303234800003</v>
      </c>
      <c r="S114">
        <v>0.38355043859600002</v>
      </c>
      <c r="T114">
        <v>-6.6340219298200003</v>
      </c>
      <c r="U114">
        <v>0.38390570175400002</v>
      </c>
      <c r="V114">
        <v>-6.4797850877199998</v>
      </c>
      <c r="W114">
        <v>250</v>
      </c>
      <c r="X114">
        <v>9.9809999999999999</v>
      </c>
      <c r="Y114">
        <v>-0.19</v>
      </c>
      <c r="Z114">
        <v>4.1811666666700003</v>
      </c>
      <c r="AA114">
        <v>4.3711666666699998</v>
      </c>
      <c r="AB114">
        <v>-1.04205254516E-2</v>
      </c>
      <c r="AC114">
        <v>8.2306732348100001E-2</v>
      </c>
      <c r="AD114">
        <v>0.108028215654</v>
      </c>
      <c r="AE114">
        <v>-0.711344499179</v>
      </c>
      <c r="AF114">
        <v>148</v>
      </c>
      <c r="AG114">
        <v>9.9750999999999994</v>
      </c>
      <c r="AH114">
        <v>-8.1440340710700002E-3</v>
      </c>
      <c r="AI114">
        <v>3.6038250167100001E-2</v>
      </c>
      <c r="AJ114">
        <v>6.9978949940700003E-2</v>
      </c>
      <c r="AK114">
        <v>6.1886507881099999E-2</v>
      </c>
      <c r="AL114">
        <v>700</v>
      </c>
      <c r="AM114">
        <v>9.9499999999999993</v>
      </c>
      <c r="AN114">
        <v>-5.77683343625E-3</v>
      </c>
      <c r="AO114">
        <v>-2.3907068665099999E-2</v>
      </c>
      <c r="AP114">
        <v>4.61583793159E-2</v>
      </c>
      <c r="AQ114">
        <v>0.66458195451199997</v>
      </c>
      <c r="AR114">
        <v>100</v>
      </c>
      <c r="AS114">
        <v>9.9499999999999993</v>
      </c>
      <c r="AT114">
        <v>-5.6427769945599998E-3</v>
      </c>
      <c r="AU114">
        <v>-2.84493195615E-2</v>
      </c>
      <c r="AV114">
        <v>2.8702592313399999E-2</v>
      </c>
      <c r="AW114">
        <v>1.25603853179</v>
      </c>
      <c r="AX114">
        <v>1200</v>
      </c>
      <c r="AY114">
        <v>9.9</v>
      </c>
      <c r="AZ114">
        <v>9.99</v>
      </c>
    </row>
    <row r="115" spans="1:52" ht="19">
      <c r="A115" s="3">
        <v>42978</v>
      </c>
      <c r="B115" s="1" t="s">
        <v>163</v>
      </c>
      <c r="C115">
        <v>4.3632964558199998E-3</v>
      </c>
      <c r="D115">
        <v>9.0675145506199997E-3</v>
      </c>
      <c r="E115">
        <v>9.1624424237299995E-2</v>
      </c>
      <c r="F115">
        <v>-2.6130931442299998E-2</v>
      </c>
      <c r="G115">
        <v>3.23977062079E-3</v>
      </c>
      <c r="H115">
        <v>-0.10858515070499999</v>
      </c>
      <c r="I115">
        <v>2.1767634986400001E-2</v>
      </c>
      <c r="J115">
        <v>-3.0494227898099999E-2</v>
      </c>
      <c r="K115">
        <v>5.8277439298200003E-3</v>
      </c>
      <c r="L115">
        <v>-5.8277439298200003E-3</v>
      </c>
      <c r="M115">
        <v>1.69607264673E-2</v>
      </c>
      <c r="N115">
        <v>-0.20020957494200001</v>
      </c>
      <c r="O115">
        <v>7.95</v>
      </c>
      <c r="P115">
        <v>7.95</v>
      </c>
      <c r="Q115">
        <v>-1.29750277975E-2</v>
      </c>
      <c r="R115">
        <v>-2.7260733899699998</v>
      </c>
      <c r="S115">
        <v>-0.194054824791</v>
      </c>
      <c r="T115">
        <v>1.2595961071699999</v>
      </c>
      <c r="U115">
        <v>-0.150386251177</v>
      </c>
      <c r="V115">
        <v>3.05543389779</v>
      </c>
      <c r="W115">
        <v>100</v>
      </c>
      <c r="X115">
        <v>7.7</v>
      </c>
      <c r="Y115">
        <v>-3.1446540880499998</v>
      </c>
      <c r="Z115">
        <v>-4.2371439038599998</v>
      </c>
      <c r="AA115">
        <v>-1.09248981581</v>
      </c>
      <c r="AB115">
        <v>5.78031235979E-3</v>
      </c>
      <c r="AC115">
        <v>-2.8882078085399998</v>
      </c>
      <c r="AD115">
        <v>-0.119257576354</v>
      </c>
      <c r="AE115">
        <v>0.18824837975700001</v>
      </c>
      <c r="AF115">
        <v>300</v>
      </c>
      <c r="AG115">
        <v>7.7</v>
      </c>
      <c r="AH115">
        <v>5.2147829980700002E-3</v>
      </c>
      <c r="AI115">
        <v>-2.9037286689499999</v>
      </c>
      <c r="AJ115">
        <v>-0.107688557235</v>
      </c>
      <c r="AK115">
        <v>-9.3450217405200001E-2</v>
      </c>
      <c r="AL115">
        <v>300</v>
      </c>
      <c r="AM115">
        <v>7.8</v>
      </c>
      <c r="AN115">
        <v>1.0670929603500001E-2</v>
      </c>
      <c r="AO115">
        <v>-3.0911752268199999</v>
      </c>
      <c r="AP115">
        <v>-8.9017635652999999E-2</v>
      </c>
      <c r="AQ115">
        <v>-0.75643169676099997</v>
      </c>
      <c r="AR115">
        <v>800</v>
      </c>
      <c r="AS115">
        <v>7.8</v>
      </c>
      <c r="AT115">
        <v>7.1099351427499997E-3</v>
      </c>
      <c r="AU115">
        <v>-2.9115847239599999</v>
      </c>
      <c r="AV115">
        <v>-6.7817826995899999E-2</v>
      </c>
      <c r="AW115">
        <v>-1.7627770461000001</v>
      </c>
      <c r="AX115">
        <v>100</v>
      </c>
      <c r="AY115">
        <v>7.75</v>
      </c>
      <c r="AZ115">
        <v>7.85</v>
      </c>
    </row>
    <row r="116" spans="1:52" ht="19">
      <c r="A116" s="3">
        <v>42978</v>
      </c>
      <c r="B116" s="1" t="s">
        <v>105</v>
      </c>
      <c r="C116">
        <v>1.3482013281199999E-4</v>
      </c>
      <c r="D116">
        <v>2.0444892601900001E-4</v>
      </c>
      <c r="E116">
        <v>3.5789867797799998E-3</v>
      </c>
      <c r="F116">
        <v>-2.8217417472899999E-4</v>
      </c>
      <c r="G116">
        <v>-8.67651212226E-4</v>
      </c>
      <c r="H116">
        <v>6.9230277493100003E-3</v>
      </c>
      <c r="I116">
        <v>1.4735404191800001E-4</v>
      </c>
      <c r="J116">
        <v>-4.16994307541E-4</v>
      </c>
      <c r="K116">
        <v>6.6320228620700005E-4</v>
      </c>
      <c r="L116">
        <v>-1.0721001382400001E-3</v>
      </c>
      <c r="M116">
        <v>3.3440409695300001E-3</v>
      </c>
      <c r="N116">
        <v>3.3440409695300001E-3</v>
      </c>
      <c r="O116">
        <v>62.08</v>
      </c>
      <c r="P116">
        <v>62.15</v>
      </c>
      <c r="Q116">
        <v>-6.3913368806099999E-3</v>
      </c>
      <c r="R116">
        <v>0.21684299135400001</v>
      </c>
      <c r="S116">
        <v>-1.17357750226E-2</v>
      </c>
      <c r="T116">
        <v>0.43897258228199998</v>
      </c>
      <c r="U116">
        <v>3.4805986666700001E-3</v>
      </c>
      <c r="V116">
        <v>3.6503201719399997E-2</v>
      </c>
      <c r="W116">
        <v>700</v>
      </c>
      <c r="X116">
        <v>62.15</v>
      </c>
      <c r="Y116">
        <v>0.112757731959</v>
      </c>
      <c r="Z116">
        <v>4.4370455038499998E-2</v>
      </c>
      <c r="AA116">
        <v>-6.83872769203E-2</v>
      </c>
      <c r="AB116">
        <v>3.4989225959099999E-4</v>
      </c>
      <c r="AC116">
        <v>0.149135964171</v>
      </c>
      <c r="AD116">
        <v>-2.8327325640099999E-3</v>
      </c>
      <c r="AE116">
        <v>0.23417633482200001</v>
      </c>
      <c r="AF116">
        <v>600</v>
      </c>
      <c r="AG116">
        <v>62.05</v>
      </c>
      <c r="AH116">
        <v>-5.05155637636E-3</v>
      </c>
      <c r="AI116">
        <v>0.26449636367000001</v>
      </c>
      <c r="AJ116">
        <v>-4.8217065301399999E-3</v>
      </c>
      <c r="AK116">
        <v>0.27960852934500002</v>
      </c>
      <c r="AL116">
        <v>400</v>
      </c>
      <c r="AM116">
        <v>62.07</v>
      </c>
      <c r="AN116">
        <v>-1.90028168306E-3</v>
      </c>
      <c r="AO116">
        <v>0.15733084038600001</v>
      </c>
      <c r="AP116">
        <v>-3.9382453022299996E-3</v>
      </c>
      <c r="AQ116">
        <v>0.24844215173500001</v>
      </c>
      <c r="AR116">
        <v>300</v>
      </c>
      <c r="AS116">
        <v>62.14</v>
      </c>
      <c r="AT116">
        <v>1.9799434280099999E-4</v>
      </c>
      <c r="AU116">
        <v>5.6975627288900002E-2</v>
      </c>
      <c r="AV116">
        <v>-1.1564659708900001E-3</v>
      </c>
      <c r="AW116">
        <v>0.118175997896</v>
      </c>
      <c r="AX116">
        <v>300</v>
      </c>
      <c r="AY116">
        <v>62.18</v>
      </c>
      <c r="AZ116">
        <v>62.21</v>
      </c>
    </row>
    <row r="117" spans="1:52" ht="19">
      <c r="A117" s="3">
        <v>42978</v>
      </c>
      <c r="B117" s="1" t="s">
        <v>164</v>
      </c>
      <c r="C117">
        <v>6.1895425007800001E-3</v>
      </c>
      <c r="D117">
        <v>2.7162082384500001E-4</v>
      </c>
      <c r="E117">
        <v>7.4270296694400005E-4</v>
      </c>
      <c r="F117">
        <v>6.0609956206999997E-3</v>
      </c>
      <c r="G117">
        <v>-5.7933345742999997E-3</v>
      </c>
      <c r="H117">
        <v>5.2034453606900001E-4</v>
      </c>
      <c r="I117">
        <v>1.2854688008400001E-4</v>
      </c>
      <c r="J117">
        <v>-1.2854688008400001E-4</v>
      </c>
      <c r="K117">
        <v>5.5217137504599998E-3</v>
      </c>
      <c r="L117">
        <v>-6.0649553981500003E-3</v>
      </c>
      <c r="M117">
        <v>2.22358430876E-4</v>
      </c>
      <c r="N117">
        <v>-2.22358430876E-4</v>
      </c>
      <c r="O117">
        <v>44.06</v>
      </c>
      <c r="P117">
        <v>45.375</v>
      </c>
      <c r="Q117">
        <v>5.3231114462700003E-3</v>
      </c>
      <c r="R117">
        <v>0.98452302944699999</v>
      </c>
      <c r="S117">
        <v>6.1771302634E-3</v>
      </c>
      <c r="T117">
        <v>0.103119545922</v>
      </c>
      <c r="U117">
        <v>8.2700553061199999E-4</v>
      </c>
      <c r="V117">
        <v>-0.87511332223299998</v>
      </c>
      <c r="W117">
        <v>12075</v>
      </c>
      <c r="X117">
        <v>44.74</v>
      </c>
      <c r="Y117">
        <v>1.5433499772999999</v>
      </c>
      <c r="Z117">
        <v>0.56572067863700004</v>
      </c>
      <c r="AA117">
        <v>-0.97762929866600001</v>
      </c>
      <c r="AB117">
        <v>7.9575037453100007E-3</v>
      </c>
      <c r="AC117">
        <v>1.0329126692099999</v>
      </c>
      <c r="AD117">
        <v>1.5884483333899999E-2</v>
      </c>
      <c r="AE117">
        <v>3.68171905102E-2</v>
      </c>
      <c r="AF117">
        <v>2283</v>
      </c>
      <c r="AG117">
        <v>44.66</v>
      </c>
      <c r="AH117">
        <v>2.3189866111600001E-3</v>
      </c>
      <c r="AI117">
        <v>1.16214533064</v>
      </c>
      <c r="AJ117">
        <v>8.1646076097299999E-3</v>
      </c>
      <c r="AK117">
        <v>0.22959448064499999</v>
      </c>
      <c r="AL117">
        <v>4900</v>
      </c>
      <c r="AM117">
        <v>44.66</v>
      </c>
      <c r="AN117">
        <v>5.7111655445399997E-3</v>
      </c>
      <c r="AO117">
        <v>1.0464415925799999</v>
      </c>
      <c r="AP117">
        <v>7.90881208381E-3</v>
      </c>
      <c r="AQ117">
        <v>0.23245901641</v>
      </c>
      <c r="AR117">
        <v>5992</v>
      </c>
      <c r="AS117">
        <v>44.88</v>
      </c>
      <c r="AT117">
        <v>1.0784575421E-2</v>
      </c>
      <c r="AU117">
        <v>0.80422136616999995</v>
      </c>
      <c r="AV117">
        <v>9.9661810098500003E-3</v>
      </c>
      <c r="AW117">
        <v>0.132228086484</v>
      </c>
      <c r="AX117">
        <v>2500</v>
      </c>
      <c r="AY117">
        <v>45.3</v>
      </c>
      <c r="AZ117">
        <v>45.494999999999997</v>
      </c>
    </row>
    <row r="118" spans="1:52" ht="19">
      <c r="A118" s="3">
        <v>42978</v>
      </c>
      <c r="B118" s="1" t="s">
        <v>165</v>
      </c>
      <c r="C118">
        <v>7.2978217564999997E-4</v>
      </c>
      <c r="D118" s="2">
        <v>-4.3567424715999998E-5</v>
      </c>
      <c r="E118">
        <v>-4.3211458936600004E-3</v>
      </c>
      <c r="F118" s="2">
        <v>-2.4902202288700002E-5</v>
      </c>
      <c r="G118">
        <v>-2.4452878327400002E-3</v>
      </c>
      <c r="H118">
        <v>5.5094858581500002E-4</v>
      </c>
      <c r="I118">
        <v>7.0487997336100003E-4</v>
      </c>
      <c r="J118">
        <v>-7.5468437793799995E-4</v>
      </c>
      <c r="K118">
        <v>2.4017204080200001E-3</v>
      </c>
      <c r="L118">
        <v>-2.4017204080200001E-3</v>
      </c>
      <c r="M118">
        <v>3.7701973078399999E-3</v>
      </c>
      <c r="N118">
        <v>4.8720944794699997E-3</v>
      </c>
      <c r="O118">
        <v>34.96</v>
      </c>
      <c r="P118">
        <v>35.11</v>
      </c>
      <c r="Q118">
        <v>2.8279890944100002E-3</v>
      </c>
      <c r="R118">
        <v>0.137832946181</v>
      </c>
      <c r="S118">
        <v>-1.3843661663999999E-2</v>
      </c>
      <c r="T118">
        <v>0.26944246661799998</v>
      </c>
      <c r="U118">
        <v>3.4174446249199998E-3</v>
      </c>
      <c r="V118">
        <v>-0.37809560645099999</v>
      </c>
      <c r="W118">
        <v>300</v>
      </c>
      <c r="X118">
        <v>35.020000000000003</v>
      </c>
      <c r="Y118">
        <v>0.171624713959</v>
      </c>
      <c r="Z118">
        <v>-6.2245079484499997E-2</v>
      </c>
      <c r="AA118">
        <v>-0.23386979344299999</v>
      </c>
      <c r="AB118">
        <v>2.19399448761E-3</v>
      </c>
      <c r="AC118">
        <v>0.13845830512000001</v>
      </c>
      <c r="AD118">
        <v>3.6980381991300001E-3</v>
      </c>
      <c r="AE118">
        <v>-7.8464248612800006E-2</v>
      </c>
      <c r="AF118">
        <v>200</v>
      </c>
      <c r="AG118">
        <v>35.06</v>
      </c>
      <c r="AH118">
        <v>1.1567791242100001E-3</v>
      </c>
      <c r="AI118">
        <v>0.167783244878</v>
      </c>
      <c r="AJ118">
        <v>4.0666188556899999E-3</v>
      </c>
      <c r="AK118">
        <v>-8.7096376749800003E-2</v>
      </c>
      <c r="AL118">
        <v>100</v>
      </c>
      <c r="AM118">
        <v>35.049999999999997</v>
      </c>
      <c r="AN118">
        <v>1.5545344597899999E-3</v>
      </c>
      <c r="AO118">
        <v>0.15226471243699999</v>
      </c>
      <c r="AP118">
        <v>2.34532690169E-3</v>
      </c>
      <c r="AQ118">
        <v>-2.1271270682899999E-2</v>
      </c>
      <c r="AR118">
        <v>400</v>
      </c>
      <c r="AS118">
        <v>35.090000000000003</v>
      </c>
      <c r="AT118">
        <v>1.46694678096E-3</v>
      </c>
      <c r="AU118">
        <v>0.15603308269400001</v>
      </c>
      <c r="AV118">
        <v>1.5024018538199999E-3</v>
      </c>
      <c r="AW118">
        <v>1.7342326156299999E-2</v>
      </c>
      <c r="AX118">
        <v>600</v>
      </c>
      <c r="AY118">
        <v>35.119999999999997</v>
      </c>
      <c r="AZ118">
        <v>35.130000000000003</v>
      </c>
    </row>
    <row r="119" spans="1:52" ht="19">
      <c r="A119" s="3">
        <v>42978</v>
      </c>
      <c r="B119" s="1" t="s">
        <v>166</v>
      </c>
      <c r="C119">
        <v>1.14833881384E-3</v>
      </c>
      <c r="D119">
        <v>-3.0573573195499999E-3</v>
      </c>
      <c r="E119">
        <v>2.3268835844399999E-2</v>
      </c>
      <c r="F119">
        <v>1.8861915382500001E-3</v>
      </c>
      <c r="G119">
        <v>4.3165401016200004E-3</v>
      </c>
      <c r="H119">
        <v>2.5497506681199999E-2</v>
      </c>
      <c r="I119">
        <v>7.3785272440999997E-4</v>
      </c>
      <c r="J119">
        <v>7.3785272440999997E-4</v>
      </c>
      <c r="K119">
        <v>1.2591827820600001E-3</v>
      </c>
      <c r="L119">
        <v>7.3738974211699998E-3</v>
      </c>
      <c r="M119">
        <v>2.2286708368300001E-3</v>
      </c>
      <c r="N119">
        <v>2.2286708368300001E-3</v>
      </c>
      <c r="O119">
        <v>21.72</v>
      </c>
      <c r="P119">
        <v>21.98</v>
      </c>
      <c r="Q119">
        <v>8.1495053542200002E-3</v>
      </c>
      <c r="R119">
        <v>-0.36557939485500002</v>
      </c>
      <c r="S119">
        <v>-9.0403297932900001E-2</v>
      </c>
      <c r="T119">
        <v>-0.46629954746800001</v>
      </c>
      <c r="U119">
        <v>-0.10770647873899999</v>
      </c>
      <c r="V119">
        <v>9.0461093185099997E-2</v>
      </c>
      <c r="W119">
        <v>1251</v>
      </c>
      <c r="X119">
        <v>21.71</v>
      </c>
      <c r="Y119">
        <v>-4.6040515653799997E-2</v>
      </c>
      <c r="Z119">
        <v>-3.1385242134300002</v>
      </c>
      <c r="AA119">
        <v>-3.0924836977800001</v>
      </c>
      <c r="AB119">
        <v>2.4832406263200001E-2</v>
      </c>
      <c r="AC119">
        <v>-0.58841608558000003</v>
      </c>
      <c r="AD119">
        <v>-1.6662947870399999E-2</v>
      </c>
      <c r="AE119">
        <v>-1.3997879496500001</v>
      </c>
      <c r="AF119">
        <v>500</v>
      </c>
      <c r="AG119">
        <v>21.8401</v>
      </c>
      <c r="AH119">
        <v>1.33113968145E-2</v>
      </c>
      <c r="AI119">
        <v>-0.32777884280300001</v>
      </c>
      <c r="AJ119">
        <v>-3.3114497053400001E-3</v>
      </c>
      <c r="AK119">
        <v>-1.71049313411</v>
      </c>
      <c r="AL119">
        <v>916</v>
      </c>
      <c r="AM119">
        <v>21.835000000000001</v>
      </c>
      <c r="AN119">
        <v>3.48129887248E-3</v>
      </c>
      <c r="AO119">
        <v>-6.9546901702699998E-3</v>
      </c>
      <c r="AP119">
        <v>3.2406634137900001E-3</v>
      </c>
      <c r="AQ119">
        <v>-1.9201824412699999</v>
      </c>
      <c r="AR119">
        <v>630</v>
      </c>
      <c r="AS119">
        <v>21.67</v>
      </c>
      <c r="AT119">
        <v>2.3982118282500002E-3</v>
      </c>
      <c r="AU119">
        <v>9.6689726172700004E-3</v>
      </c>
      <c r="AV119">
        <v>5.6303865572599997E-3</v>
      </c>
      <c r="AW119">
        <v>-2.0148043219099998</v>
      </c>
      <c r="AX119">
        <v>800</v>
      </c>
      <c r="AY119">
        <v>21.9389</v>
      </c>
      <c r="AZ119">
        <v>21.992999999999999</v>
      </c>
    </row>
    <row r="120" spans="1:52" ht="19">
      <c r="A120" s="3">
        <v>42978</v>
      </c>
      <c r="B120" s="1" t="s">
        <v>147</v>
      </c>
      <c r="C120">
        <v>-7.4519388681700005E-4</v>
      </c>
      <c r="D120">
        <v>5.5257116203900002E-4</v>
      </c>
      <c r="E120">
        <v>2.9369125882500001E-4</v>
      </c>
      <c r="F120">
        <v>-1.0337494820400001E-2</v>
      </c>
      <c r="G120">
        <v>-1.3165537399400001E-2</v>
      </c>
      <c r="H120" s="2">
        <v>1.33144270198E-5</v>
      </c>
      <c r="I120">
        <v>9.5923009336299995E-3</v>
      </c>
      <c r="J120">
        <v>-9.5923009336299995E-3</v>
      </c>
      <c r="K120">
        <v>1.26129662374E-2</v>
      </c>
      <c r="L120">
        <v>-1.3718108561500001E-2</v>
      </c>
      <c r="M120">
        <v>2.8037683180599999E-4</v>
      </c>
      <c r="N120">
        <v>-2.8037683180599999E-4</v>
      </c>
      <c r="O120">
        <v>102.45</v>
      </c>
      <c r="P120">
        <v>102.75</v>
      </c>
      <c r="Q120">
        <v>-3.2433006754999999E-3</v>
      </c>
      <c r="R120">
        <v>0.74702459568000001</v>
      </c>
      <c r="S120">
        <v>-7.2212612958700004E-2</v>
      </c>
      <c r="T120">
        <v>-0.29157315399299999</v>
      </c>
      <c r="U120">
        <v>-5.5015439765E-2</v>
      </c>
      <c r="V120">
        <v>-1.3136176531899999</v>
      </c>
      <c r="W120">
        <v>100</v>
      </c>
      <c r="X120">
        <v>103.15</v>
      </c>
      <c r="Y120">
        <v>0.68326012689100002</v>
      </c>
      <c r="Z120">
        <v>-2.3362336372999999</v>
      </c>
      <c r="AA120">
        <v>-3.0194937641899999</v>
      </c>
      <c r="AB120">
        <v>-1.10293742833E-2</v>
      </c>
      <c r="AC120">
        <v>0.84484947245300002</v>
      </c>
      <c r="AD120">
        <v>-5.8757693596500002E-2</v>
      </c>
      <c r="AE120">
        <v>-0.36443349844900003</v>
      </c>
      <c r="AF120">
        <v>500</v>
      </c>
      <c r="AG120">
        <v>102.6</v>
      </c>
      <c r="AH120">
        <v>-1.2143861764099999E-2</v>
      </c>
      <c r="AI120">
        <v>0.86468552924200004</v>
      </c>
      <c r="AJ120">
        <v>-4.0508831589699999E-2</v>
      </c>
      <c r="AK120">
        <v>-0.73872499614700005</v>
      </c>
      <c r="AL120">
        <v>1050</v>
      </c>
      <c r="AM120">
        <v>102.3</v>
      </c>
      <c r="AN120">
        <v>-3.45100978637E-3</v>
      </c>
      <c r="AO120">
        <v>0.57097248151199997</v>
      </c>
      <c r="AP120">
        <v>-3.11123574841E-2</v>
      </c>
      <c r="AQ120">
        <v>-1.04064671169</v>
      </c>
      <c r="AR120">
        <v>2000</v>
      </c>
      <c r="AS120">
        <v>103.45</v>
      </c>
      <c r="AT120" s="2">
        <v>-4.6759225981500003E-5</v>
      </c>
      <c r="AU120">
        <v>0.42428348366700003</v>
      </c>
      <c r="AV120">
        <v>-2.2733930111799999E-2</v>
      </c>
      <c r="AW120">
        <v>-1.4326597378599999</v>
      </c>
      <c r="AX120">
        <v>100</v>
      </c>
      <c r="AY120">
        <v>102.9</v>
      </c>
      <c r="AZ120">
        <v>102.97499999999999</v>
      </c>
    </row>
    <row r="121" spans="1:52" ht="19">
      <c r="A121" s="3">
        <v>42978</v>
      </c>
      <c r="B121" s="1" t="s">
        <v>99</v>
      </c>
      <c r="C121">
        <v>2.1164097209400001E-3</v>
      </c>
      <c r="D121">
        <v>5.5130573034199997E-4</v>
      </c>
      <c r="E121">
        <v>2.7570733057900002E-3</v>
      </c>
      <c r="F121" s="2">
        <v>9.2433223309200003E-5</v>
      </c>
      <c r="G121">
        <v>-5.6548024084599998E-4</v>
      </c>
      <c r="H121">
        <v>-9.6472600714199996E-3</v>
      </c>
      <c r="I121">
        <v>2.0239764976400002E-3</v>
      </c>
      <c r="J121">
        <v>-2.0239764976400002E-3</v>
      </c>
      <c r="K121" s="2">
        <v>1.41745105041E-5</v>
      </c>
      <c r="L121">
        <v>-1.1167859711900001E-3</v>
      </c>
      <c r="M121">
        <v>6.8901867656299999E-3</v>
      </c>
      <c r="N121">
        <v>-1.24043333772E-2</v>
      </c>
      <c r="O121">
        <v>29.61</v>
      </c>
      <c r="P121">
        <v>29.835000000000001</v>
      </c>
      <c r="Q121">
        <v>2.19520432286E-4</v>
      </c>
      <c r="R121">
        <v>-9.0567158000200002E-2</v>
      </c>
      <c r="S121">
        <v>5.2170542968399999E-4</v>
      </c>
      <c r="T121">
        <v>-0.12513890317099999</v>
      </c>
      <c r="U121">
        <v>6.5113733216500002E-4</v>
      </c>
      <c r="V121">
        <v>-4.15312053784E-2</v>
      </c>
      <c r="W121">
        <v>39694</v>
      </c>
      <c r="X121">
        <v>29.68</v>
      </c>
      <c r="Y121">
        <v>0.23640661938499999</v>
      </c>
      <c r="Z121">
        <v>2.5314079509500001E-2</v>
      </c>
      <c r="AA121">
        <v>-0.21109253987599999</v>
      </c>
      <c r="AB121">
        <v>1.0755527837600001E-2</v>
      </c>
      <c r="AC121">
        <v>-0.19000684198699999</v>
      </c>
      <c r="AD121">
        <v>1.5065255343600001E-2</v>
      </c>
      <c r="AE121">
        <v>-0.25789041625699999</v>
      </c>
      <c r="AF121">
        <v>31679</v>
      </c>
      <c r="AG121">
        <v>29.695</v>
      </c>
      <c r="AH121">
        <v>3.7065543739300002E-3</v>
      </c>
      <c r="AI121">
        <v>-2.5585598930400001E-2</v>
      </c>
      <c r="AJ121">
        <v>3.7405631883499998E-3</v>
      </c>
      <c r="AK121">
        <v>1.2365114018200001E-2</v>
      </c>
      <c r="AL121">
        <v>4783</v>
      </c>
      <c r="AM121">
        <v>29.725000000000001</v>
      </c>
      <c r="AN121">
        <v>2.7342468300699998E-3</v>
      </c>
      <c r="AO121">
        <v>1.12238122829E-2</v>
      </c>
      <c r="AP121">
        <v>3.0671648872699999E-3</v>
      </c>
      <c r="AQ121">
        <v>3.6616549185900002E-2</v>
      </c>
      <c r="AR121">
        <v>8295</v>
      </c>
      <c r="AS121">
        <v>29.64</v>
      </c>
      <c r="AT121">
        <v>2.96601520971E-3</v>
      </c>
      <c r="AU121">
        <v>-1.2973114906E-2</v>
      </c>
      <c r="AV121">
        <v>2.97159690313E-3</v>
      </c>
      <c r="AW121">
        <v>3.4357059702299998E-2</v>
      </c>
      <c r="AX121">
        <v>9789</v>
      </c>
      <c r="AY121">
        <v>29.82</v>
      </c>
      <c r="AZ121">
        <v>29.84</v>
      </c>
    </row>
    <row r="122" spans="1:52" ht="19">
      <c r="A122" s="3">
        <v>42978</v>
      </c>
      <c r="B122" s="1" t="s">
        <v>167</v>
      </c>
      <c r="C122">
        <v>6.8879194278000002E-4</v>
      </c>
      <c r="D122">
        <v>1.5856227163100001E-3</v>
      </c>
      <c r="E122">
        <v>-8.8949031488799995E-3</v>
      </c>
      <c r="F122">
        <v>4.8955289951799997E-3</v>
      </c>
      <c r="G122">
        <v>1.04214879824E-2</v>
      </c>
      <c r="H122">
        <v>-5.3703434132200004E-3</v>
      </c>
      <c r="I122">
        <v>4.2067370523999996E-3</v>
      </c>
      <c r="J122">
        <v>4.2067370523999996E-3</v>
      </c>
      <c r="K122">
        <v>8.8358652660699994E-3</v>
      </c>
      <c r="L122">
        <v>8.8358652660699994E-3</v>
      </c>
      <c r="M122">
        <v>3.5245597356700002E-3</v>
      </c>
      <c r="N122">
        <v>3.5245597356700002E-3</v>
      </c>
      <c r="O122">
        <v>9.81</v>
      </c>
      <c r="P122">
        <v>9.98</v>
      </c>
      <c r="Q122">
        <v>3.2619775739000001E-3</v>
      </c>
      <c r="R122">
        <v>1.0427476899799999</v>
      </c>
      <c r="S122">
        <v>4.3698144555199998E-3</v>
      </c>
      <c r="T122">
        <v>0.99387611655800001</v>
      </c>
      <c r="U122">
        <v>9.2220060967E-3</v>
      </c>
      <c r="V122">
        <v>-0.21230282173100001</v>
      </c>
      <c r="W122">
        <v>80354</v>
      </c>
      <c r="X122">
        <v>9.9350000000000005</v>
      </c>
      <c r="Y122">
        <v>1.2742099898100001</v>
      </c>
      <c r="Z122">
        <v>1.0981943107600001</v>
      </c>
      <c r="AA122">
        <v>-0.176015679043</v>
      </c>
      <c r="AB122">
        <v>1.7775653869900002E-2</v>
      </c>
      <c r="AC122">
        <v>0.86542024537100004</v>
      </c>
      <c r="AD122">
        <v>2.4946956855000001E-2</v>
      </c>
      <c r="AE122">
        <v>0.53427429854700004</v>
      </c>
      <c r="AF122">
        <v>7200</v>
      </c>
      <c r="AG122">
        <v>10.029999999999999</v>
      </c>
      <c r="AH122">
        <v>1.91692158984E-2</v>
      </c>
      <c r="AI122">
        <v>0.83473380761000004</v>
      </c>
      <c r="AJ122">
        <v>2.1251701356700001E-2</v>
      </c>
      <c r="AK122">
        <v>0.63447566898600005</v>
      </c>
      <c r="AL122">
        <v>23387</v>
      </c>
      <c r="AM122">
        <v>10.085000000000001</v>
      </c>
      <c r="AN122">
        <v>1.5718693104200002E-2</v>
      </c>
      <c r="AO122">
        <v>0.96228780372699996</v>
      </c>
      <c r="AP122">
        <v>1.27796215899E-2</v>
      </c>
      <c r="AQ122">
        <v>0.93603456057000001</v>
      </c>
      <c r="AR122">
        <v>8000</v>
      </c>
      <c r="AS122">
        <v>10.029999999999999</v>
      </c>
      <c r="AT122">
        <v>1.39215635186E-3</v>
      </c>
      <c r="AU122">
        <v>1.65000568447</v>
      </c>
      <c r="AV122">
        <v>-2.4378787170300001E-3</v>
      </c>
      <c r="AW122">
        <v>1.6565622198400001</v>
      </c>
      <c r="AX122">
        <v>500</v>
      </c>
      <c r="AY122">
        <v>9.9550000000000001</v>
      </c>
      <c r="AZ122">
        <v>9.99</v>
      </c>
    </row>
    <row r="123" spans="1:52" ht="19">
      <c r="A123" s="3">
        <v>42978</v>
      </c>
      <c r="B123" s="1" t="s">
        <v>168</v>
      </c>
      <c r="C123">
        <v>2.18473315868E-3</v>
      </c>
      <c r="D123">
        <v>-2.52394310064E-4</v>
      </c>
      <c r="E123">
        <v>9.3016320418499998E-3</v>
      </c>
      <c r="F123">
        <v>1.10138203478E-3</v>
      </c>
      <c r="G123">
        <v>1.2510203198099999E-3</v>
      </c>
      <c r="H123">
        <v>1.9455794455400001E-2</v>
      </c>
      <c r="I123">
        <v>1.0833511239E-3</v>
      </c>
      <c r="J123">
        <v>-1.0833511239E-3</v>
      </c>
      <c r="K123">
        <v>9.986260097430001E-4</v>
      </c>
      <c r="L123">
        <v>1.5034146298699999E-3</v>
      </c>
      <c r="M123">
        <v>1.0154162413499999E-2</v>
      </c>
      <c r="N123">
        <v>1.0154162413499999E-2</v>
      </c>
      <c r="O123">
        <v>24.95</v>
      </c>
      <c r="P123">
        <v>25.48</v>
      </c>
      <c r="Q123">
        <v>2.9575117977899999E-2</v>
      </c>
      <c r="R123">
        <v>0.86589550067900001</v>
      </c>
      <c r="S123">
        <v>0.103189443693</v>
      </c>
      <c r="T123">
        <v>0.84794261137299998</v>
      </c>
      <c r="U123">
        <v>9.1504809467500003E-2</v>
      </c>
      <c r="V123">
        <v>-0.39331391878100003</v>
      </c>
      <c r="W123">
        <v>3492</v>
      </c>
      <c r="X123">
        <v>25.35</v>
      </c>
      <c r="Y123">
        <v>1.6032064128300001</v>
      </c>
      <c r="Z123">
        <v>3.48511259045</v>
      </c>
      <c r="AA123">
        <v>1.8819061776299999</v>
      </c>
      <c r="AB123">
        <v>1.51130394051E-2</v>
      </c>
      <c r="AC123">
        <v>1.0813044385999999</v>
      </c>
      <c r="AD123">
        <v>5.72601650384E-2</v>
      </c>
      <c r="AE123">
        <v>1.3129851131700001</v>
      </c>
      <c r="AF123">
        <v>5034</v>
      </c>
      <c r="AG123">
        <v>25.32</v>
      </c>
      <c r="AH123">
        <v>-1.71546745028E-3</v>
      </c>
      <c r="AI123">
        <v>1.4769998922000001</v>
      </c>
      <c r="AJ123">
        <v>2.1439447485700001E-2</v>
      </c>
      <c r="AK123">
        <v>2.1658798319699999</v>
      </c>
      <c r="AL123">
        <v>9168</v>
      </c>
      <c r="AM123">
        <v>25.22</v>
      </c>
      <c r="AN123">
        <v>-2.97866373709E-3</v>
      </c>
      <c r="AO123">
        <v>1.51648689334</v>
      </c>
      <c r="AP123">
        <v>8.6010784693999996E-3</v>
      </c>
      <c r="AQ123">
        <v>2.6008484962099998</v>
      </c>
      <c r="AR123">
        <v>3200</v>
      </c>
      <c r="AS123">
        <v>25.254999999999999</v>
      </c>
      <c r="AT123">
        <v>-1.0994776189399999E-4</v>
      </c>
      <c r="AU123">
        <v>1.3789494209599999</v>
      </c>
      <c r="AV123">
        <v>2.8887958662599999E-3</v>
      </c>
      <c r="AW123">
        <v>2.8730438920700001</v>
      </c>
      <c r="AX123">
        <v>3409</v>
      </c>
      <c r="AY123">
        <v>25.4</v>
      </c>
      <c r="AZ123">
        <v>25.45</v>
      </c>
    </row>
    <row r="124" spans="1:52" ht="19">
      <c r="A124" s="3">
        <v>42978</v>
      </c>
      <c r="B124" s="1" t="s">
        <v>169</v>
      </c>
      <c r="C124">
        <v>4.1218132149599997E-3</v>
      </c>
      <c r="D124">
        <v>5.2424972001699998E-4</v>
      </c>
      <c r="E124">
        <v>6.9827228544300001E-3</v>
      </c>
      <c r="F124">
        <v>1.6576101784E-3</v>
      </c>
      <c r="G124">
        <v>-1.4088331989699999E-3</v>
      </c>
      <c r="H124">
        <v>3.9388805863699999E-3</v>
      </c>
      <c r="I124">
        <v>2.4642030365699999E-3</v>
      </c>
      <c r="J124">
        <v>-2.4642030365699999E-3</v>
      </c>
      <c r="K124">
        <v>8.8458347894999998E-4</v>
      </c>
      <c r="L124">
        <v>-1.93308291898E-3</v>
      </c>
      <c r="M124">
        <v>3.0438422680600001E-3</v>
      </c>
      <c r="N124">
        <v>-3.0438422680600001E-3</v>
      </c>
      <c r="O124">
        <v>96</v>
      </c>
      <c r="P124">
        <v>98.25</v>
      </c>
      <c r="Q124">
        <v>2.3090935819899999E-2</v>
      </c>
      <c r="R124">
        <v>0.866730720766</v>
      </c>
      <c r="S124">
        <v>1.61899968679E-2</v>
      </c>
      <c r="T124">
        <v>0.67634594818799998</v>
      </c>
      <c r="U124">
        <v>1.9528209118599999E-2</v>
      </c>
      <c r="V124">
        <v>-0.744120041841</v>
      </c>
      <c r="W124">
        <v>1813</v>
      </c>
      <c r="X124">
        <v>97.41</v>
      </c>
      <c r="Y124">
        <v>1.46875</v>
      </c>
      <c r="Z124">
        <v>0.99753273321900005</v>
      </c>
      <c r="AA124">
        <v>-0.47121726678100001</v>
      </c>
      <c r="AB124">
        <v>-3.7534884855599999E-3</v>
      </c>
      <c r="AC124">
        <v>1.2602146028500001</v>
      </c>
      <c r="AD124">
        <v>-4.3961643125700004E-3</v>
      </c>
      <c r="AE124">
        <v>0.83035077255199996</v>
      </c>
      <c r="AF124">
        <v>2852</v>
      </c>
      <c r="AG124">
        <v>96.69</v>
      </c>
      <c r="AH124">
        <v>-8.3445463424699998E-3</v>
      </c>
      <c r="AI124">
        <v>1.35432945469</v>
      </c>
      <c r="AJ124">
        <v>-1.1590838391000001E-2</v>
      </c>
      <c r="AK124">
        <v>0.990976820792</v>
      </c>
      <c r="AL124">
        <v>1450</v>
      </c>
      <c r="AM124">
        <v>96.76</v>
      </c>
      <c r="AN124">
        <v>-4.9953905442499998E-3</v>
      </c>
      <c r="AO124">
        <v>1.2375081747900001</v>
      </c>
      <c r="AP124">
        <v>-9.3565728924800001E-3</v>
      </c>
      <c r="AQ124">
        <v>0.91087174255900005</v>
      </c>
      <c r="AR124">
        <v>1500</v>
      </c>
      <c r="AS124">
        <v>96.8</v>
      </c>
      <c r="AT124">
        <v>1.8671551389699999E-3</v>
      </c>
      <c r="AU124">
        <v>0.90003308484</v>
      </c>
      <c r="AV124">
        <v>-2.2183955554099999E-3</v>
      </c>
      <c r="AW124">
        <v>0.55854877929500002</v>
      </c>
      <c r="AX124">
        <v>3080</v>
      </c>
      <c r="AY124">
        <v>97.84</v>
      </c>
      <c r="AZ124">
        <v>97.9</v>
      </c>
    </row>
    <row r="125" spans="1:52" ht="19">
      <c r="A125" s="3">
        <v>42978</v>
      </c>
      <c r="B125" s="1" t="s">
        <v>170</v>
      </c>
      <c r="C125">
        <v>-9.2976462394100002E-4</v>
      </c>
      <c r="D125">
        <v>1.7737067555099999E-3</v>
      </c>
      <c r="E125">
        <v>-1.08002616199E-3</v>
      </c>
      <c r="F125">
        <v>1.00903460997E-2</v>
      </c>
      <c r="G125">
        <v>1.9278603829500002E-2</v>
      </c>
      <c r="H125">
        <v>5.8498156746799998E-3</v>
      </c>
      <c r="I125">
        <v>9.1605814757900004E-3</v>
      </c>
      <c r="J125">
        <v>1.1020110723700001E-2</v>
      </c>
      <c r="K125">
        <v>1.7504897073899999E-2</v>
      </c>
      <c r="L125">
        <v>1.7504897073899999E-2</v>
      </c>
      <c r="M125">
        <v>4.76978951268E-3</v>
      </c>
      <c r="N125">
        <v>6.9298418366699997E-3</v>
      </c>
      <c r="O125">
        <v>6.1</v>
      </c>
      <c r="P125">
        <v>6.08</v>
      </c>
      <c r="Q125">
        <v>-8.6429138022200008E-3</v>
      </c>
      <c r="R125">
        <v>0.14418627710199999</v>
      </c>
      <c r="S125">
        <v>6.0515685526900002E-2</v>
      </c>
      <c r="T125">
        <v>-1.11632638153</v>
      </c>
      <c r="U125">
        <v>7.3013934090700006E-2</v>
      </c>
      <c r="V125">
        <v>-1.34135090164</v>
      </c>
      <c r="W125">
        <v>200</v>
      </c>
      <c r="X125">
        <v>6.0949999999999998</v>
      </c>
      <c r="Y125">
        <v>-8.19672131148E-2</v>
      </c>
      <c r="Z125">
        <v>0.71751831537400002</v>
      </c>
      <c r="AA125">
        <v>0.79948552848900001</v>
      </c>
      <c r="AB125">
        <v>-2.9036967438899998E-3</v>
      </c>
      <c r="AC125">
        <v>6.6680605952399996E-2</v>
      </c>
      <c r="AD125">
        <v>3.6994167428599997E-2</v>
      </c>
      <c r="AE125">
        <v>-0.56397792980299999</v>
      </c>
      <c r="AF125">
        <v>100</v>
      </c>
      <c r="AG125">
        <v>6.0949999999999998</v>
      </c>
      <c r="AH125">
        <v>-3.90134671024E-3</v>
      </c>
      <c r="AI125">
        <v>9.3480246445200005E-2</v>
      </c>
      <c r="AJ125">
        <v>1.66564785175E-2</v>
      </c>
      <c r="AK125">
        <v>-7.1657156246600004E-2</v>
      </c>
      <c r="AL125">
        <v>24013</v>
      </c>
      <c r="AM125">
        <v>6.0750000000000002</v>
      </c>
      <c r="AN125">
        <v>-3.94073612803E-3</v>
      </c>
      <c r="AO125">
        <v>9.1298579810000002E-2</v>
      </c>
      <c r="AP125">
        <v>1.20167234797E-3</v>
      </c>
      <c r="AQ125">
        <v>0.42594466126899999</v>
      </c>
      <c r="AR125">
        <v>2700</v>
      </c>
      <c r="AS125">
        <v>6.08</v>
      </c>
      <c r="AT125">
        <v>-3.4355788616600002E-3</v>
      </c>
      <c r="AU125">
        <v>6.6263891269099998E-2</v>
      </c>
      <c r="AV125">
        <v>5.9578848129099998E-4</v>
      </c>
      <c r="AW125">
        <v>0.42956809369799998</v>
      </c>
      <c r="AX125">
        <v>1100</v>
      </c>
      <c r="AY125">
        <v>6.07</v>
      </c>
      <c r="AZ125">
        <v>6.0789999999999997</v>
      </c>
    </row>
    <row r="126" spans="1:52" ht="19">
      <c r="A126" s="3">
        <v>42978</v>
      </c>
      <c r="B126" s="1" t="s">
        <v>171</v>
      </c>
      <c r="C126">
        <v>1.46436218563E-3</v>
      </c>
      <c r="D126">
        <v>2.8875971234199999E-3</v>
      </c>
      <c r="E126">
        <v>5.4149224061599997E-3</v>
      </c>
      <c r="F126">
        <v>6.3730172812000001E-4</v>
      </c>
      <c r="G126">
        <v>1.94070061208E-3</v>
      </c>
      <c r="H126">
        <v>5.0294784184800002E-3</v>
      </c>
      <c r="I126">
        <v>8.2706045750500004E-4</v>
      </c>
      <c r="J126">
        <v>-8.2706045750500004E-4</v>
      </c>
      <c r="K126">
        <v>9.46896511345E-4</v>
      </c>
      <c r="L126">
        <v>-9.46896511345E-4</v>
      </c>
      <c r="M126">
        <v>3.8544398768099999E-4</v>
      </c>
      <c r="N126">
        <v>-3.8544398768099999E-4</v>
      </c>
      <c r="O126">
        <v>86.89</v>
      </c>
      <c r="P126">
        <v>88.81</v>
      </c>
      <c r="Q126">
        <v>2.7864300060499999E-2</v>
      </c>
      <c r="R126">
        <v>0.79781072843300005</v>
      </c>
      <c r="S126">
        <v>-2.6924507780699998E-3</v>
      </c>
      <c r="T126">
        <v>0.457368672378</v>
      </c>
      <c r="U126">
        <v>-4.7534120288099998E-3</v>
      </c>
      <c r="V126">
        <v>-0.88222072889799996</v>
      </c>
      <c r="W126">
        <v>1320</v>
      </c>
      <c r="X126">
        <v>88.14</v>
      </c>
      <c r="Y126">
        <v>1.4386005293999999</v>
      </c>
      <c r="Z126">
        <v>0.15102211168900001</v>
      </c>
      <c r="AA126">
        <v>-1.28757841772</v>
      </c>
      <c r="AB126">
        <v>1.5580623304999999E-2</v>
      </c>
      <c r="AC126">
        <v>0.94568745052600001</v>
      </c>
      <c r="AD126">
        <v>-6.8237827615200003E-3</v>
      </c>
      <c r="AE126">
        <v>0.38535979331300002</v>
      </c>
      <c r="AF126">
        <v>400</v>
      </c>
      <c r="AG126">
        <v>88.55</v>
      </c>
      <c r="AH126">
        <v>1.15779348814E-2</v>
      </c>
      <c r="AI126">
        <v>1.0402362195199999</v>
      </c>
      <c r="AJ126">
        <v>-8.0534096579299996E-3</v>
      </c>
      <c r="AK126">
        <v>0.42143267547500002</v>
      </c>
      <c r="AL126">
        <v>730</v>
      </c>
      <c r="AM126">
        <v>88.530600000000007</v>
      </c>
      <c r="AN126">
        <v>8.1515322496199995E-3</v>
      </c>
      <c r="AO126">
        <v>1.16189599173</v>
      </c>
      <c r="AP126">
        <v>-8.0921222175500008E-3</v>
      </c>
      <c r="AQ126">
        <v>0.41998214261099998</v>
      </c>
      <c r="AR126">
        <v>1388</v>
      </c>
      <c r="AS126">
        <v>88.484999999999999</v>
      </c>
      <c r="AT126">
        <v>1.3862159071399999E-3</v>
      </c>
      <c r="AU126">
        <v>1.47913450838</v>
      </c>
      <c r="AV126">
        <v>-6.6500897612900003E-3</v>
      </c>
      <c r="AW126">
        <v>0.34456300448900001</v>
      </c>
      <c r="AX126">
        <v>1411</v>
      </c>
      <c r="AY126">
        <v>88.28</v>
      </c>
      <c r="AZ126">
        <v>88.465000000000003</v>
      </c>
    </row>
    <row r="127" spans="1:52" ht="19">
      <c r="A127" s="3">
        <v>42978</v>
      </c>
      <c r="B127" s="1" t="s">
        <v>91</v>
      </c>
      <c r="C127">
        <v>2.19865947199E-4</v>
      </c>
      <c r="D127">
        <v>1.9977451647900002E-3</v>
      </c>
      <c r="E127">
        <v>-2.0686717079400001E-2</v>
      </c>
      <c r="F127">
        <v>-1.1365402462E-3</v>
      </c>
      <c r="G127">
        <v>-1.8384880821100001E-3</v>
      </c>
      <c r="H127">
        <v>-3.3158623593099998E-2</v>
      </c>
      <c r="I127">
        <v>9.1667429900399997E-4</v>
      </c>
      <c r="J127">
        <v>-1.3564061933999999E-3</v>
      </c>
      <c r="K127">
        <v>1.59257082682E-4</v>
      </c>
      <c r="L127">
        <v>-3.8362332469000001E-3</v>
      </c>
      <c r="M127">
        <v>1.2471906513700001E-2</v>
      </c>
      <c r="N127">
        <v>-1.2471906513700001E-2</v>
      </c>
      <c r="O127">
        <v>25.97</v>
      </c>
      <c r="P127">
        <v>26.01</v>
      </c>
      <c r="Q127">
        <v>-5.11499257237E-3</v>
      </c>
      <c r="R127">
        <v>0.110302618731</v>
      </c>
      <c r="S127">
        <v>3.4793476587900003E-2</v>
      </c>
      <c r="T127">
        <v>-0.65498829249400004</v>
      </c>
      <c r="U127">
        <v>2.7248388180299999E-2</v>
      </c>
      <c r="V127">
        <v>-0.48535389105299998</v>
      </c>
      <c r="W127">
        <v>130</v>
      </c>
      <c r="X127">
        <v>25.975000000000001</v>
      </c>
      <c r="Y127">
        <v>1.9252984212600001E-2</v>
      </c>
      <c r="Z127">
        <v>0.25377464593100002</v>
      </c>
      <c r="AA127">
        <v>0.23452166171899999</v>
      </c>
      <c r="AB127">
        <v>9.1640841885099996E-4</v>
      </c>
      <c r="AC127">
        <v>4.68377183616E-2</v>
      </c>
      <c r="AD127">
        <v>5.94923307556E-3</v>
      </c>
      <c r="AE127">
        <v>-1.0388738210399999E-2</v>
      </c>
      <c r="AF127">
        <v>2100</v>
      </c>
      <c r="AG127">
        <v>26</v>
      </c>
      <c r="AH127">
        <v>-1.60324248237E-3</v>
      </c>
      <c r="AI127">
        <v>9.4618627400900004E-2</v>
      </c>
      <c r="AJ127">
        <v>3.52380749026E-3</v>
      </c>
      <c r="AK127">
        <v>3.4492719207300002E-2</v>
      </c>
      <c r="AL127">
        <v>500</v>
      </c>
      <c r="AM127">
        <v>25.92</v>
      </c>
      <c r="AN127">
        <v>-1.93094606815E-3</v>
      </c>
      <c r="AO127">
        <v>0.10295958610100001</v>
      </c>
      <c r="AP127">
        <v>1.1150855219800001E-3</v>
      </c>
      <c r="AQ127">
        <v>9.9616314658299995E-2</v>
      </c>
      <c r="AR127">
        <v>200</v>
      </c>
      <c r="AS127">
        <v>25.94</v>
      </c>
      <c r="AT127">
        <v>-1.40648106581E-3</v>
      </c>
      <c r="AU127">
        <v>7.8995746217700002E-2</v>
      </c>
      <c r="AV127">
        <v>-6.9559605976600002E-4</v>
      </c>
      <c r="AW127">
        <v>0.162847120821</v>
      </c>
      <c r="AX127">
        <v>100</v>
      </c>
      <c r="AY127">
        <v>25.95</v>
      </c>
      <c r="AZ127">
        <v>25.96</v>
      </c>
    </row>
    <row r="128" spans="1:52" ht="19">
      <c r="A128" s="3">
        <v>42978</v>
      </c>
      <c r="B128" s="1" t="s">
        <v>59</v>
      </c>
      <c r="C128">
        <v>-1.02310665702E-3</v>
      </c>
      <c r="D128">
        <v>7.30916916309E-4</v>
      </c>
      <c r="E128">
        <v>-2.3379920947500001E-3</v>
      </c>
      <c r="F128">
        <v>-5.6211842547400004E-3</v>
      </c>
      <c r="G128">
        <v>-1.16787093976E-2</v>
      </c>
      <c r="H128">
        <v>5.4131598630699999E-3</v>
      </c>
      <c r="I128">
        <v>4.5980775977200001E-3</v>
      </c>
      <c r="J128">
        <v>-4.5980775977200001E-3</v>
      </c>
      <c r="K128">
        <v>1.0947792481299999E-2</v>
      </c>
      <c r="L128">
        <v>-1.24096263139E-2</v>
      </c>
      <c r="M128">
        <v>3.0751677683199998E-3</v>
      </c>
      <c r="N128">
        <v>7.7511519578100001E-3</v>
      </c>
      <c r="O128">
        <v>10.97</v>
      </c>
      <c r="P128">
        <v>11.035</v>
      </c>
      <c r="Q128">
        <v>2.1386405739999999E-2</v>
      </c>
      <c r="R128">
        <v>0.68702583291700003</v>
      </c>
      <c r="S128">
        <v>2.1130033833700001E-2</v>
      </c>
      <c r="T128">
        <v>0.36205779054100001</v>
      </c>
      <c r="U128">
        <v>1.3672866267100001E-2</v>
      </c>
      <c r="V128">
        <v>-0.61437677458999995</v>
      </c>
      <c r="W128">
        <v>196581</v>
      </c>
      <c r="X128">
        <v>11.1</v>
      </c>
      <c r="Y128">
        <v>1.1850501367399999</v>
      </c>
      <c r="Z128">
        <v>0.73551275647400005</v>
      </c>
      <c r="AA128">
        <v>-0.449537380263</v>
      </c>
      <c r="AB128">
        <v>2.1616475296600001E-2</v>
      </c>
      <c r="AC128">
        <v>0.67321771264999997</v>
      </c>
      <c r="AD128">
        <v>1.86986297534E-2</v>
      </c>
      <c r="AE128">
        <v>0.27566731365899999</v>
      </c>
      <c r="AF128">
        <v>342343</v>
      </c>
      <c r="AG128">
        <v>11.17</v>
      </c>
      <c r="AH128">
        <v>1.24402607816E-2</v>
      </c>
      <c r="AI128">
        <v>0.90704592858699995</v>
      </c>
      <c r="AJ128">
        <v>1.5640504187300001E-2</v>
      </c>
      <c r="AK128">
        <v>0.346383629405</v>
      </c>
      <c r="AL128">
        <v>142745</v>
      </c>
      <c r="AM128">
        <v>11.11</v>
      </c>
      <c r="AN128">
        <v>1.66235290616E-4</v>
      </c>
      <c r="AO128">
        <v>1.32804768507</v>
      </c>
      <c r="AP128">
        <v>3.78051633057E-3</v>
      </c>
      <c r="AQ128">
        <v>0.76297714594400001</v>
      </c>
      <c r="AR128">
        <v>26758</v>
      </c>
      <c r="AS128">
        <v>11.05</v>
      </c>
      <c r="AT128">
        <v>-3.1912243171500002E-3</v>
      </c>
      <c r="AU128">
        <v>1.47713046333</v>
      </c>
      <c r="AV128">
        <v>-3.0116775033700001E-3</v>
      </c>
      <c r="AW128">
        <v>1.08597686029</v>
      </c>
      <c r="AX128">
        <v>41670</v>
      </c>
      <c r="AY128">
        <v>11.085000000000001</v>
      </c>
      <c r="AZ128">
        <v>11.0967</v>
      </c>
    </row>
    <row r="129" spans="1:52" ht="19">
      <c r="A129" s="3">
        <v>42978</v>
      </c>
      <c r="B129" s="1" t="s">
        <v>172</v>
      </c>
      <c r="C129">
        <v>2.1622485569600001E-3</v>
      </c>
      <c r="D129">
        <v>-3.39134273067E-4</v>
      </c>
      <c r="E129">
        <v>8.7579989723999998E-4</v>
      </c>
      <c r="F129">
        <v>6.6188245088800004E-3</v>
      </c>
      <c r="G129">
        <v>6.86938374229E-3</v>
      </c>
      <c r="H129">
        <v>1.88147708078E-3</v>
      </c>
      <c r="I129">
        <v>4.4565759519100004E-3</v>
      </c>
      <c r="J129">
        <v>4.4565759519100004E-3</v>
      </c>
      <c r="K129">
        <v>6.5302494692199998E-3</v>
      </c>
      <c r="L129">
        <v>7.2085180153499996E-3</v>
      </c>
      <c r="M129">
        <v>1.00567718354E-3</v>
      </c>
      <c r="N129">
        <v>1.00567718354E-3</v>
      </c>
      <c r="O129">
        <v>54.2</v>
      </c>
      <c r="P129">
        <v>53.95</v>
      </c>
      <c r="Q129">
        <v>-3.2650712764500003E-2</v>
      </c>
      <c r="R129">
        <v>-0.68611506403699996</v>
      </c>
      <c r="S129">
        <v>-3.1794823707799999E-2</v>
      </c>
      <c r="T129">
        <v>0.39123669401599998</v>
      </c>
      <c r="U129">
        <v>-2.1890583561100001E-2</v>
      </c>
      <c r="V129">
        <v>1.53956259445</v>
      </c>
      <c r="W129">
        <v>1532</v>
      </c>
      <c r="X129">
        <v>53.45</v>
      </c>
      <c r="Y129">
        <v>-1.3837638376400001</v>
      </c>
      <c r="Z129">
        <v>-0.507444376709</v>
      </c>
      <c r="AA129">
        <v>0.87631946092900004</v>
      </c>
      <c r="AB129">
        <v>-1.2570256210599999E-2</v>
      </c>
      <c r="AC129">
        <v>-0.87807964804299998</v>
      </c>
      <c r="AD129">
        <v>-1.8791075296999998E-2</v>
      </c>
      <c r="AE129">
        <v>9.4287534117299995E-2</v>
      </c>
      <c r="AF129">
        <v>200</v>
      </c>
      <c r="AG129">
        <v>53.45</v>
      </c>
      <c r="AH129">
        <v>-8.8732007365299997E-3</v>
      </c>
      <c r="AI129">
        <v>-0.96904427901599999</v>
      </c>
      <c r="AJ129">
        <v>-1.18489445518E-2</v>
      </c>
      <c r="AK129">
        <v>-7.5222307704600005E-2</v>
      </c>
      <c r="AL129">
        <v>1900</v>
      </c>
      <c r="AM129">
        <v>53.35</v>
      </c>
      <c r="AN129">
        <v>-3.4496241196500001E-3</v>
      </c>
      <c r="AO129">
        <v>-1.16540067377</v>
      </c>
      <c r="AP129">
        <v>-8.25681502924E-3</v>
      </c>
      <c r="AQ129">
        <v>-0.206999176811</v>
      </c>
      <c r="AR129">
        <v>682</v>
      </c>
      <c r="AS129">
        <v>53.55</v>
      </c>
      <c r="AT129">
        <v>4.8008356002999996E-3</v>
      </c>
      <c r="AU129">
        <v>-1.5875000087</v>
      </c>
      <c r="AV129">
        <v>-1.0720666408899999E-3</v>
      </c>
      <c r="AW129">
        <v>-0.58304908133199995</v>
      </c>
      <c r="AX129">
        <v>300</v>
      </c>
      <c r="AY129">
        <v>53.95</v>
      </c>
      <c r="AZ129">
        <v>53.95</v>
      </c>
    </row>
    <row r="130" spans="1:52" ht="19">
      <c r="A130" s="3">
        <v>42978</v>
      </c>
      <c r="B130" s="1" t="s">
        <v>173</v>
      </c>
      <c r="C130">
        <v>1.4326551527799999E-3</v>
      </c>
      <c r="D130">
        <v>2.2320459058499998E-3</v>
      </c>
      <c r="E130">
        <v>3.2903871731500001E-3</v>
      </c>
      <c r="F130">
        <v>4.1480065115899996E-3</v>
      </c>
      <c r="G130">
        <v>1.5663684725200001E-2</v>
      </c>
      <c r="H130" s="2">
        <v>-4.0993496634000003E-5</v>
      </c>
      <c r="I130">
        <v>2.7153513588000001E-3</v>
      </c>
      <c r="J130">
        <v>2.7153513588000001E-3</v>
      </c>
      <c r="K130">
        <v>1.34316388194E-2</v>
      </c>
      <c r="L130">
        <v>1.34316388194E-2</v>
      </c>
      <c r="M130">
        <v>3.2493936765199999E-3</v>
      </c>
      <c r="N130">
        <v>-3.33138066979E-3</v>
      </c>
      <c r="O130">
        <v>11.08</v>
      </c>
      <c r="P130">
        <v>11.06</v>
      </c>
      <c r="Q130">
        <v>-2.25500756958E-2</v>
      </c>
      <c r="R130">
        <v>0.22054413648499999</v>
      </c>
      <c r="S130">
        <v>-5.4164238417299997E-2</v>
      </c>
      <c r="T130">
        <v>0.51949324792899998</v>
      </c>
      <c r="U130">
        <v>-2.0465883022199999E-2</v>
      </c>
      <c r="V130">
        <v>6.6643730819499994E-2</v>
      </c>
      <c r="W130">
        <v>178104</v>
      </c>
      <c r="X130">
        <v>11.04</v>
      </c>
      <c r="Y130">
        <v>-0.36101083032499998</v>
      </c>
      <c r="Z130">
        <v>-1.28854898934</v>
      </c>
      <c r="AA130">
        <v>-0.92753815902000003</v>
      </c>
      <c r="AB130">
        <v>-1.43477941303E-2</v>
      </c>
      <c r="AC130">
        <v>0.11687224492999999</v>
      </c>
      <c r="AD130">
        <v>-3.8763328479199999E-2</v>
      </c>
      <c r="AE130">
        <v>0.19850020943400001</v>
      </c>
      <c r="AF130">
        <v>71910</v>
      </c>
      <c r="AG130">
        <v>11.03</v>
      </c>
      <c r="AH130">
        <v>-1.68454328594E-2</v>
      </c>
      <c r="AI130">
        <v>0.182430561904</v>
      </c>
      <c r="AJ130">
        <v>-2.96838199438E-2</v>
      </c>
      <c r="AK130">
        <v>-6.2605276438600001E-3</v>
      </c>
      <c r="AL130">
        <v>111935</v>
      </c>
      <c r="AM130">
        <v>10.94</v>
      </c>
      <c r="AN130">
        <v>-1.4978586839E-2</v>
      </c>
      <c r="AO130">
        <v>0.120460891635</v>
      </c>
      <c r="AP130">
        <v>-2.6319093646700001E-2</v>
      </c>
      <c r="AQ130">
        <v>-0.119842558158</v>
      </c>
      <c r="AR130">
        <v>52847</v>
      </c>
      <c r="AS130">
        <v>10.895</v>
      </c>
      <c r="AT130">
        <v>-5.8167635331200004E-3</v>
      </c>
      <c r="AU130">
        <v>-0.33660457160599999</v>
      </c>
      <c r="AV130">
        <v>-1.44245352128E-2</v>
      </c>
      <c r="AW130">
        <v>-0.716184305395</v>
      </c>
      <c r="AX130">
        <v>35786</v>
      </c>
      <c r="AY130">
        <v>11.02</v>
      </c>
      <c r="AZ130">
        <v>11.02</v>
      </c>
    </row>
    <row r="131" spans="1:52" ht="19">
      <c r="A131" s="3">
        <v>42978</v>
      </c>
      <c r="B131" s="1" t="s">
        <v>174</v>
      </c>
      <c r="C131" s="2">
        <v>3.0801854646900002E-5</v>
      </c>
      <c r="D131" s="2">
        <v>4.9922569336199998E-5</v>
      </c>
      <c r="E131">
        <v>-8.6557321175300007E-3</v>
      </c>
      <c r="F131">
        <v>2.57907204908E-3</v>
      </c>
      <c r="G131">
        <v>-3.4308220984799998E-3</v>
      </c>
      <c r="H131">
        <v>-1.1556322101100001E-2</v>
      </c>
      <c r="I131">
        <v>2.5482701944299999E-3</v>
      </c>
      <c r="J131">
        <v>2.5482701944299999E-3</v>
      </c>
      <c r="K131">
        <v>3.3808995291400002E-3</v>
      </c>
      <c r="L131">
        <v>-3.4807446678199998E-3</v>
      </c>
      <c r="M131">
        <v>2.9005899835599998E-3</v>
      </c>
      <c r="N131">
        <v>-2.9005899835599998E-3</v>
      </c>
      <c r="O131">
        <v>252.45</v>
      </c>
      <c r="P131">
        <v>253.01</v>
      </c>
      <c r="Q131">
        <v>-6.4962756085100003E-3</v>
      </c>
      <c r="R131">
        <v>0.52432149961499996</v>
      </c>
      <c r="S131">
        <v>5.0373399178899998E-2</v>
      </c>
      <c r="T131">
        <v>-0.24940664274300001</v>
      </c>
      <c r="U131">
        <v>6.5028947912099996E-2</v>
      </c>
      <c r="V131">
        <v>-0.95428173188700005</v>
      </c>
      <c r="W131">
        <v>1600</v>
      </c>
      <c r="X131">
        <v>253.5</v>
      </c>
      <c r="Y131">
        <v>0.41592394533600002</v>
      </c>
      <c r="Z131">
        <v>1.1409275758399999</v>
      </c>
      <c r="AA131">
        <v>0.72500363050500005</v>
      </c>
      <c r="AB131">
        <v>-4.2269589459800003E-3</v>
      </c>
      <c r="AC131">
        <v>0.48492952621399998</v>
      </c>
      <c r="AD131">
        <v>2.3282482185000002E-2</v>
      </c>
      <c r="AE131">
        <v>0.18163180829</v>
      </c>
      <c r="AF131">
        <v>100</v>
      </c>
      <c r="AG131">
        <v>252.98</v>
      </c>
      <c r="AH131">
        <v>-4.1910821732800002E-3</v>
      </c>
      <c r="AI131">
        <v>0.47177290812900002</v>
      </c>
      <c r="AJ131">
        <v>1.8303469282800001E-2</v>
      </c>
      <c r="AK131">
        <v>0.30517661934500001</v>
      </c>
      <c r="AL131">
        <v>275</v>
      </c>
      <c r="AM131">
        <v>253.11439999999999</v>
      </c>
      <c r="AN131">
        <v>-1.9742508171499999E-3</v>
      </c>
      <c r="AO131">
        <v>0.39113504019799999</v>
      </c>
      <c r="AP131">
        <v>1.3475387444E-2</v>
      </c>
      <c r="AQ131">
        <v>0.47630939407</v>
      </c>
      <c r="AR131">
        <v>1300</v>
      </c>
      <c r="AS131">
        <v>252.97</v>
      </c>
      <c r="AT131">
        <v>1.6440828164499999E-4</v>
      </c>
      <c r="AU131">
        <v>0.28752058406199998</v>
      </c>
      <c r="AV131">
        <v>6.7491860279800002E-3</v>
      </c>
      <c r="AW131">
        <v>0.80096665053600002</v>
      </c>
      <c r="AX131">
        <v>300</v>
      </c>
      <c r="AY131">
        <v>253.49</v>
      </c>
      <c r="AZ131">
        <v>253.6</v>
      </c>
    </row>
    <row r="132" spans="1:52" ht="19">
      <c r="A132" s="3">
        <v>42978</v>
      </c>
      <c r="B132" s="1" t="s">
        <v>175</v>
      </c>
      <c r="C132">
        <v>-2.9550449782000002E-3</v>
      </c>
      <c r="D132">
        <v>-3.6193129639700001E-3</v>
      </c>
      <c r="E132">
        <v>5.1735116205000001E-2</v>
      </c>
      <c r="F132">
        <v>-8.9960074547300005E-3</v>
      </c>
      <c r="G132">
        <v>-1.8417854372400001E-2</v>
      </c>
      <c r="H132">
        <v>-3.0577993208799999E-2</v>
      </c>
      <c r="I132">
        <v>6.0409624765200001E-3</v>
      </c>
      <c r="J132">
        <v>-6.0409624765200001E-3</v>
      </c>
      <c r="K132">
        <v>1.47985414084E-2</v>
      </c>
      <c r="L132">
        <v>-1.47985414084E-2</v>
      </c>
      <c r="M132">
        <v>2.1157122996200001E-2</v>
      </c>
      <c r="N132">
        <v>-8.2313109413800004E-2</v>
      </c>
      <c r="O132">
        <v>20.94</v>
      </c>
      <c r="P132">
        <v>20.84</v>
      </c>
      <c r="Q132">
        <v>-5.3596747281200001E-2</v>
      </c>
      <c r="R132">
        <v>1.1623265138200001</v>
      </c>
      <c r="S132">
        <v>0.15394965469899999</v>
      </c>
      <c r="T132">
        <v>-1.25657873051</v>
      </c>
      <c r="U132">
        <v>0.16370342890299999</v>
      </c>
      <c r="V132">
        <v>-1.38325112276</v>
      </c>
      <c r="W132">
        <v>100</v>
      </c>
      <c r="X132">
        <v>20.96</v>
      </c>
      <c r="Y132">
        <v>9.5510983763099994E-2</v>
      </c>
      <c r="Z132">
        <v>2.75385855653</v>
      </c>
      <c r="AA132">
        <v>2.6583475727699999</v>
      </c>
      <c r="AB132">
        <v>-2.3327519621299999E-2</v>
      </c>
      <c r="AC132">
        <v>0.80118662015700004</v>
      </c>
      <c r="AD132">
        <v>7.28163692064E-2</v>
      </c>
      <c r="AE132">
        <v>-0.11289948062500001</v>
      </c>
      <c r="AF132">
        <v>100</v>
      </c>
      <c r="AG132">
        <v>21</v>
      </c>
      <c r="AH132">
        <v>-6.8261867862999996E-3</v>
      </c>
      <c r="AI132">
        <v>0.46294574608</v>
      </c>
      <c r="AJ132">
        <v>2.1714546385800001E-2</v>
      </c>
      <c r="AK132">
        <v>0.93717199166999998</v>
      </c>
      <c r="AL132">
        <v>200</v>
      </c>
      <c r="AM132">
        <v>20.94</v>
      </c>
      <c r="AN132">
        <v>-3.5402478640699999E-3</v>
      </c>
      <c r="AO132">
        <v>0.357990747474</v>
      </c>
      <c r="AP132">
        <v>1.5059154440499999E-3</v>
      </c>
      <c r="AQ132">
        <v>1.5565078543899999</v>
      </c>
      <c r="AR132">
        <v>100</v>
      </c>
      <c r="AS132">
        <v>20.96</v>
      </c>
      <c r="AT132">
        <v>-3.13875228872E-3</v>
      </c>
      <c r="AU132">
        <v>0.33910427494599998</v>
      </c>
      <c r="AV132">
        <v>-7.1515399244799997E-3</v>
      </c>
      <c r="AW132">
        <v>1.92484181775</v>
      </c>
      <c r="AX132">
        <v>100</v>
      </c>
      <c r="AY132">
        <v>20.89</v>
      </c>
      <c r="AZ132">
        <v>20.9</v>
      </c>
    </row>
    <row r="133" spans="1:52" ht="19">
      <c r="A133" s="3">
        <v>42978</v>
      </c>
      <c r="B133" s="1" t="s">
        <v>176</v>
      </c>
      <c r="C133">
        <v>1.4859693090100001E-3</v>
      </c>
      <c r="D133">
        <v>3.31199775332E-4</v>
      </c>
      <c r="E133">
        <v>-3.3537289285699998E-3</v>
      </c>
      <c r="F133">
        <v>1.4763940970999999E-3</v>
      </c>
      <c r="G133">
        <v>2.3432817027899998E-3</v>
      </c>
      <c r="H133">
        <v>-2.4728241047500001E-3</v>
      </c>
      <c r="I133" s="2">
        <v>9.5752119094700001E-6</v>
      </c>
      <c r="J133" s="2">
        <v>-9.5752119094700001E-6</v>
      </c>
      <c r="K133">
        <v>2.0120819274499998E-3</v>
      </c>
      <c r="L133">
        <v>2.0120819274499998E-3</v>
      </c>
      <c r="M133">
        <v>8.8090482382500003E-4</v>
      </c>
      <c r="N133">
        <v>8.8090482382500003E-4</v>
      </c>
      <c r="O133">
        <v>48.835000000000001</v>
      </c>
      <c r="P133">
        <v>49.085000000000001</v>
      </c>
      <c r="Q133">
        <v>5.8046020668699998E-3</v>
      </c>
      <c r="R133">
        <v>0.288785145503</v>
      </c>
      <c r="S133">
        <v>1.11080089006E-2</v>
      </c>
      <c r="T133">
        <v>0.26185420730800002</v>
      </c>
      <c r="U133">
        <v>1.9239349478E-2</v>
      </c>
      <c r="V133">
        <v>-0.32030847375900001</v>
      </c>
      <c r="W133">
        <v>9812</v>
      </c>
      <c r="X133">
        <v>48.91</v>
      </c>
      <c r="Y133">
        <v>0.153578376165</v>
      </c>
      <c r="Z133">
        <v>0.404272234535</v>
      </c>
      <c r="AA133">
        <v>0.25069385837000002</v>
      </c>
      <c r="AB133">
        <v>-3.0260543969000001E-3</v>
      </c>
      <c r="AC133">
        <v>0.38912315329000002</v>
      </c>
      <c r="AD133">
        <v>-1.6080361822199999E-3</v>
      </c>
      <c r="AE133">
        <v>0.36204492471100003</v>
      </c>
      <c r="AF133">
        <v>12243</v>
      </c>
      <c r="AG133">
        <v>48.905000000000001</v>
      </c>
      <c r="AH133">
        <v>-5.25464211167E-3</v>
      </c>
      <c r="AI133">
        <v>0.435203940294</v>
      </c>
      <c r="AJ133">
        <v>-5.1213672688799998E-3</v>
      </c>
      <c r="AK133">
        <v>0.44190404068900002</v>
      </c>
      <c r="AL133">
        <v>5790</v>
      </c>
      <c r="AM133">
        <v>48.97</v>
      </c>
      <c r="AN133">
        <v>-1.91556755675E-3</v>
      </c>
      <c r="AO133">
        <v>0.320927079339</v>
      </c>
      <c r="AP133">
        <v>-1.3838078909400001E-3</v>
      </c>
      <c r="AQ133">
        <v>0.31326058586599997</v>
      </c>
      <c r="AR133">
        <v>34800</v>
      </c>
      <c r="AS133">
        <v>48.99</v>
      </c>
      <c r="AT133">
        <v>1.65528147384E-3</v>
      </c>
      <c r="AU133">
        <v>0.14712603926500001</v>
      </c>
      <c r="AV133">
        <v>1.7220873338599999E-3</v>
      </c>
      <c r="AW133">
        <v>0.157704193001</v>
      </c>
      <c r="AX133">
        <v>6008</v>
      </c>
      <c r="AY133">
        <v>49.19</v>
      </c>
      <c r="AZ133">
        <v>49.25</v>
      </c>
    </row>
    <row r="134" spans="1:52" ht="19">
      <c r="A134" s="3">
        <v>42978</v>
      </c>
      <c r="B134" s="1" t="s">
        <v>177</v>
      </c>
      <c r="C134">
        <v>3.7512716883800002E-3</v>
      </c>
      <c r="D134">
        <v>3.8816429866399998E-4</v>
      </c>
      <c r="E134">
        <v>3.0296696334199997E-4</v>
      </c>
      <c r="F134">
        <v>-8.2095329864200004E-4</v>
      </c>
      <c r="G134">
        <v>1.7219660881999999E-3</v>
      </c>
      <c r="H134">
        <v>2.29132948248E-2</v>
      </c>
      <c r="I134">
        <v>2.9303183897400002E-3</v>
      </c>
      <c r="J134">
        <v>-4.5722249870200002E-3</v>
      </c>
      <c r="K134">
        <v>1.3338017895300001E-3</v>
      </c>
      <c r="L134">
        <v>1.3338017895300001E-3</v>
      </c>
      <c r="M134">
        <v>2.2610327861399999E-2</v>
      </c>
      <c r="N134">
        <v>2.2610327861399999E-2</v>
      </c>
      <c r="O134">
        <v>21.88</v>
      </c>
      <c r="P134">
        <v>22.15</v>
      </c>
      <c r="Q134">
        <v>3.4243898230900001E-3</v>
      </c>
      <c r="R134">
        <v>2.1576948277599998E-3</v>
      </c>
      <c r="S134">
        <v>-6.8169161135500003E-3</v>
      </c>
      <c r="T134">
        <v>2.6458399772700002E-2</v>
      </c>
      <c r="U134">
        <v>-1.0186958931999999E-2</v>
      </c>
      <c r="V134">
        <v>2.2520372209500001E-2</v>
      </c>
      <c r="W134">
        <v>100</v>
      </c>
      <c r="X134">
        <v>21.91</v>
      </c>
      <c r="Y134">
        <v>0.137111517367</v>
      </c>
      <c r="Z134">
        <v>-0.16762253936999999</v>
      </c>
      <c r="AA134">
        <v>-0.30473405673699999</v>
      </c>
      <c r="AB134">
        <v>5.2132865672499997E-3</v>
      </c>
      <c r="AC134">
        <v>-1.6955943514699999E-2</v>
      </c>
      <c r="AD134">
        <v>-7.6730006048900002E-3</v>
      </c>
      <c r="AE134">
        <v>3.8511657279099998E-2</v>
      </c>
      <c r="AF134">
        <v>300</v>
      </c>
      <c r="AG134">
        <v>21.94</v>
      </c>
      <c r="AH134">
        <v>3.1523569554399999E-3</v>
      </c>
      <c r="AI134">
        <v>3.5383354524299998E-2</v>
      </c>
      <c r="AJ134">
        <v>-5.0208767766400002E-3</v>
      </c>
      <c r="AK134">
        <v>-3.5340614229799998E-2</v>
      </c>
      <c r="AL134">
        <v>200</v>
      </c>
      <c r="AM134">
        <v>21.95</v>
      </c>
      <c r="AN134">
        <v>4.9993143478400002E-3</v>
      </c>
      <c r="AO134">
        <v>-4.5008834107400003E-2</v>
      </c>
      <c r="AP134">
        <v>-5.4057687801100001E-3</v>
      </c>
      <c r="AQ134">
        <v>-1.6372265326300001E-2</v>
      </c>
      <c r="AR134">
        <v>607</v>
      </c>
      <c r="AS134">
        <v>22.05</v>
      </c>
      <c r="AT134">
        <v>7.0467192140599997E-3</v>
      </c>
      <c r="AU134">
        <v>-0.15743386581300001</v>
      </c>
      <c r="AV134">
        <v>-4.2331940167800002E-3</v>
      </c>
      <c r="AW134">
        <v>-8.6321702940300005E-2</v>
      </c>
      <c r="AX134">
        <v>500</v>
      </c>
      <c r="AY134">
        <v>22.13</v>
      </c>
      <c r="AZ134">
        <v>22.14</v>
      </c>
    </row>
    <row r="135" spans="1:52" ht="19">
      <c r="A135" s="3">
        <v>42978</v>
      </c>
      <c r="B135" s="1" t="s">
        <v>178</v>
      </c>
      <c r="C135">
        <v>5.0119433915300001E-4</v>
      </c>
      <c r="D135">
        <v>8.8924259799699999E-3</v>
      </c>
      <c r="E135">
        <v>-1.4116318464100001E-2</v>
      </c>
      <c r="F135">
        <v>1.33128208195E-2</v>
      </c>
      <c r="G135">
        <v>-1.8250937874399999E-2</v>
      </c>
      <c r="H135">
        <v>5.3905098703199997E-2</v>
      </c>
      <c r="I135">
        <v>1.2811626480400001E-2</v>
      </c>
      <c r="J135">
        <v>1.2811626480400001E-2</v>
      </c>
      <c r="K135">
        <v>9.3585118944600008E-3</v>
      </c>
      <c r="L135">
        <v>-2.7143363854399999E-2</v>
      </c>
      <c r="M135">
        <v>3.97887802391E-2</v>
      </c>
      <c r="N135">
        <v>6.8021417167299994E-2</v>
      </c>
      <c r="O135">
        <v>8.0500000000000007</v>
      </c>
      <c r="P135">
        <v>8.1</v>
      </c>
      <c r="Q135">
        <v>-4.2739344613400003E-2</v>
      </c>
      <c r="R135">
        <v>-0.73898586421099999</v>
      </c>
      <c r="S135">
        <v>-4.5388800897099998E-2</v>
      </c>
      <c r="T135">
        <v>0.71148406694199995</v>
      </c>
      <c r="U135">
        <v>7.88348015874E-2</v>
      </c>
      <c r="V135">
        <v>4.8958187024800003E-2</v>
      </c>
      <c r="W135">
        <v>2500</v>
      </c>
      <c r="X135">
        <v>7.93</v>
      </c>
      <c r="Y135">
        <v>-1.4906832298099999</v>
      </c>
      <c r="Z135">
        <v>-9.07776017943E-2</v>
      </c>
      <c r="AA135">
        <v>1.39990562802</v>
      </c>
      <c r="AB135">
        <v>-7.4224107738999996E-3</v>
      </c>
      <c r="AC135">
        <v>-0.99960481702299997</v>
      </c>
      <c r="AD135">
        <v>-1.56854979362E-3</v>
      </c>
      <c r="AE135">
        <v>8.0526538714799992E-3</v>
      </c>
      <c r="AF135">
        <v>100</v>
      </c>
      <c r="AG135">
        <v>8</v>
      </c>
      <c r="AH135">
        <v>2.3284891541599999E-3</v>
      </c>
      <c r="AI135">
        <v>-1.11085920118</v>
      </c>
      <c r="AJ135">
        <v>-5.1273271411300001E-3</v>
      </c>
      <c r="AK135">
        <v>4.6431319131099998E-2</v>
      </c>
      <c r="AL135">
        <v>100</v>
      </c>
      <c r="AM135">
        <v>7.9749999999999996</v>
      </c>
      <c r="AN135">
        <v>3.59804228229E-3</v>
      </c>
      <c r="AO135">
        <v>-1.1391567574799999</v>
      </c>
      <c r="AP135">
        <v>2.5180279195800002E-3</v>
      </c>
      <c r="AQ135">
        <v>-0.13826871932699999</v>
      </c>
      <c r="AR135">
        <v>100</v>
      </c>
      <c r="AS135">
        <v>7.9851000000000001</v>
      </c>
      <c r="AT135">
        <v>1.3631129004799999E-2</v>
      </c>
      <c r="AU135">
        <v>-1.48579423854</v>
      </c>
      <c r="AV135">
        <v>3.7114623940299997E-2</v>
      </c>
      <c r="AW135">
        <v>-1.51245272003</v>
      </c>
      <c r="AX135">
        <v>3200</v>
      </c>
      <c r="AY135">
        <v>8.125</v>
      </c>
      <c r="AZ135">
        <v>8.15</v>
      </c>
    </row>
    <row r="136" spans="1:52" ht="19">
      <c r="A136" s="3">
        <v>42978</v>
      </c>
      <c r="B136" s="1" t="s">
        <v>179</v>
      </c>
      <c r="C136" s="2">
        <v>4.7997447988899999E-5</v>
      </c>
      <c r="D136">
        <v>9.68542593548E-4</v>
      </c>
      <c r="E136">
        <v>4.4952076930799997E-4</v>
      </c>
      <c r="F136">
        <v>9.52566533371E-4</v>
      </c>
      <c r="G136">
        <v>1.59923727898E-3</v>
      </c>
      <c r="H136">
        <v>1.9165023830399999E-3</v>
      </c>
      <c r="I136">
        <v>9.0456908538200001E-4</v>
      </c>
      <c r="J136">
        <v>9.0456908538200001E-4</v>
      </c>
      <c r="K136">
        <v>6.3069468542999998E-4</v>
      </c>
      <c r="L136">
        <v>6.3069468542999998E-4</v>
      </c>
      <c r="M136">
        <v>1.46698161373E-3</v>
      </c>
      <c r="N136">
        <v>1.46698161373E-3</v>
      </c>
      <c r="O136">
        <v>43.45</v>
      </c>
      <c r="P136">
        <v>43.5</v>
      </c>
      <c r="Q136">
        <v>-3.48658079364E-3</v>
      </c>
      <c r="R136">
        <v>0.198688704109</v>
      </c>
      <c r="S136">
        <v>-5.24644840419E-3</v>
      </c>
      <c r="T136">
        <v>0.19823075405099999</v>
      </c>
      <c r="U136">
        <v>3.5661173703999999E-3</v>
      </c>
      <c r="V136">
        <v>-0.11266791127799999</v>
      </c>
      <c r="W136">
        <v>38001</v>
      </c>
      <c r="X136">
        <v>43.44</v>
      </c>
      <c r="Y136">
        <v>-2.3014959723800001E-2</v>
      </c>
      <c r="Z136">
        <v>-8.7066456286599998E-3</v>
      </c>
      <c r="AA136">
        <v>1.43083140952E-2</v>
      </c>
      <c r="AB136">
        <v>2.5142900262199999E-3</v>
      </c>
      <c r="AC136">
        <v>0.10771001150700001</v>
      </c>
      <c r="AD136">
        <v>1.6523162469200001E-4</v>
      </c>
      <c r="AE136">
        <v>6.8297842433899997E-2</v>
      </c>
      <c r="AF136">
        <v>43784</v>
      </c>
      <c r="AG136">
        <v>43.52</v>
      </c>
      <c r="AH136">
        <v>-3.3852260379500002E-3</v>
      </c>
      <c r="AI136">
        <v>0.244749086906</v>
      </c>
      <c r="AJ136">
        <v>-5.7036826078100001E-3</v>
      </c>
      <c r="AK136">
        <v>0.208440853811</v>
      </c>
      <c r="AL136">
        <v>9035</v>
      </c>
      <c r="AM136">
        <v>43.44</v>
      </c>
      <c r="AN136">
        <v>-2.58988143133E-3</v>
      </c>
      <c r="AO136">
        <v>0.21620753937199999</v>
      </c>
      <c r="AP136">
        <v>-3.39273268638E-3</v>
      </c>
      <c r="AQ136">
        <v>0.12601207268100001</v>
      </c>
      <c r="AR136">
        <v>33852</v>
      </c>
      <c r="AS136">
        <v>43.414999999999999</v>
      </c>
      <c r="AT136">
        <v>-1.23338162642E-3</v>
      </c>
      <c r="AU136">
        <v>0.144887198961</v>
      </c>
      <c r="AV136">
        <v>-1.56945130379E-3</v>
      </c>
      <c r="AW136">
        <v>3.2139435187500003E-2</v>
      </c>
      <c r="AX136">
        <v>17002</v>
      </c>
      <c r="AY136">
        <v>43.494999999999997</v>
      </c>
      <c r="AZ136">
        <v>43.521000000000001</v>
      </c>
    </row>
    <row r="137" spans="1:52" ht="19">
      <c r="A137" s="3">
        <v>42978</v>
      </c>
      <c r="B137" s="1" t="s">
        <v>180</v>
      </c>
      <c r="C137">
        <v>2.7727020177999999E-3</v>
      </c>
      <c r="D137">
        <v>3.6120784465400002E-3</v>
      </c>
      <c r="E137">
        <v>-1.3015558779500001E-3</v>
      </c>
      <c r="F137">
        <v>-3.8615699690299999E-3</v>
      </c>
      <c r="G137">
        <v>-4.1339523982200001E-3</v>
      </c>
      <c r="H137">
        <v>1.6254490704499999E-3</v>
      </c>
      <c r="I137">
        <v>1.08886795123E-3</v>
      </c>
      <c r="J137">
        <v>-6.6342719868199996E-3</v>
      </c>
      <c r="K137">
        <v>5.21873951676E-4</v>
      </c>
      <c r="L137">
        <v>-7.7460308447599999E-3</v>
      </c>
      <c r="M137">
        <v>3.2389319249899999E-4</v>
      </c>
      <c r="N137">
        <v>2.9270049484E-3</v>
      </c>
      <c r="O137">
        <v>17.32</v>
      </c>
      <c r="P137">
        <v>17.45</v>
      </c>
      <c r="Q137">
        <v>6.8015253669099999E-3</v>
      </c>
      <c r="R137">
        <v>-5.17418796097E-3</v>
      </c>
      <c r="S137">
        <v>3.2053912948099999E-3</v>
      </c>
      <c r="T137">
        <v>0.23966709299200001</v>
      </c>
      <c r="U137">
        <v>3.4199547657200002E-3</v>
      </c>
      <c r="V137">
        <v>9.5856272044900007E-2</v>
      </c>
      <c r="W137">
        <v>2160</v>
      </c>
      <c r="X137">
        <v>17.335000000000001</v>
      </c>
      <c r="Y137">
        <v>8.6605080831400005E-2</v>
      </c>
      <c r="Z137">
        <v>0.11675503555199999</v>
      </c>
      <c r="AA137">
        <v>3.0149954720699999E-2</v>
      </c>
      <c r="AB137">
        <v>-4.1518228438300001E-3</v>
      </c>
      <c r="AC137">
        <v>0.15044155920300001</v>
      </c>
      <c r="AD137">
        <v>-6.4639866928500002E-3</v>
      </c>
      <c r="AE137">
        <v>0.33387358720499999</v>
      </c>
      <c r="AF137">
        <v>36919</v>
      </c>
      <c r="AG137">
        <v>17.274999999999999</v>
      </c>
      <c r="AH137">
        <v>-4.3605614521399997E-3</v>
      </c>
      <c r="AI137">
        <v>0.140303127438</v>
      </c>
      <c r="AJ137">
        <v>-5.5065788287700004E-3</v>
      </c>
      <c r="AK137">
        <v>0.28988426058200001</v>
      </c>
      <c r="AL137">
        <v>16828</v>
      </c>
      <c r="AM137">
        <v>17.329999999999998</v>
      </c>
      <c r="AN137">
        <v>-1.7799508944499999E-3</v>
      </c>
      <c r="AO137">
        <v>5.5478175191100002E-2</v>
      </c>
      <c r="AP137">
        <v>-3.6145650977699998E-4</v>
      </c>
      <c r="AQ137">
        <v>0.121819097266</v>
      </c>
      <c r="AR137">
        <v>16721</v>
      </c>
      <c r="AS137">
        <v>17.295000000000002</v>
      </c>
      <c r="AT137">
        <v>7.0457902679500002E-4</v>
      </c>
      <c r="AU137">
        <v>-7.2236753870699999E-2</v>
      </c>
      <c r="AV137">
        <v>-3.4353597284500002E-3</v>
      </c>
      <c r="AW137">
        <v>0.272019499833</v>
      </c>
      <c r="AX137">
        <v>39020</v>
      </c>
      <c r="AY137">
        <v>17.375</v>
      </c>
      <c r="AZ137">
        <v>17.399999999999999</v>
      </c>
    </row>
    <row r="138" spans="1:52" ht="19">
      <c r="A138" s="3">
        <v>42978</v>
      </c>
      <c r="B138" s="1" t="s">
        <v>181</v>
      </c>
      <c r="C138">
        <v>-9.4110798174500002E-4</v>
      </c>
      <c r="D138" s="2">
        <v>8.3314668332900004E-5</v>
      </c>
      <c r="E138">
        <v>-2.5038754801000001E-3</v>
      </c>
      <c r="F138">
        <v>-1.5853502847100001E-3</v>
      </c>
      <c r="G138">
        <v>-5.8738237846899996E-4</v>
      </c>
      <c r="H138">
        <v>-3.23444534171E-3</v>
      </c>
      <c r="I138">
        <v>6.44242302966E-4</v>
      </c>
      <c r="J138">
        <v>-6.44242302966E-4</v>
      </c>
      <c r="K138">
        <v>5.04067710136E-4</v>
      </c>
      <c r="L138">
        <v>-6.7069704680200004E-4</v>
      </c>
      <c r="M138">
        <v>7.3056986161100003E-4</v>
      </c>
      <c r="N138">
        <v>-7.3056986161100003E-4</v>
      </c>
      <c r="O138">
        <v>118.83</v>
      </c>
      <c r="P138">
        <v>118.37</v>
      </c>
      <c r="Q138">
        <v>-2.6449915663200002E-3</v>
      </c>
      <c r="R138">
        <v>-8.0627787595699996E-2</v>
      </c>
      <c r="S138">
        <v>2.4487602360199999E-3</v>
      </c>
      <c r="T138">
        <v>-0.15213910391400001</v>
      </c>
      <c r="U138">
        <v>4.0928024682900001E-3</v>
      </c>
      <c r="V138">
        <v>-5.0448518138700001E-2</v>
      </c>
      <c r="W138">
        <v>2400</v>
      </c>
      <c r="X138">
        <v>118.61</v>
      </c>
      <c r="Y138">
        <v>-0.185138433056</v>
      </c>
      <c r="Z138">
        <v>-0.12338692889</v>
      </c>
      <c r="AA138">
        <v>6.1751504165900001E-2</v>
      </c>
      <c r="AB138">
        <v>2.1518998006499999E-3</v>
      </c>
      <c r="AC138">
        <v>-0.15041813406999999</v>
      </c>
      <c r="AD138">
        <v>1.9853209754700001E-4</v>
      </c>
      <c r="AE138">
        <v>-0.108948872194</v>
      </c>
      <c r="AF138">
        <v>1537</v>
      </c>
      <c r="AG138">
        <v>118.78</v>
      </c>
      <c r="AH138">
        <v>1.0218558169200001E-3</v>
      </c>
      <c r="AI138">
        <v>-0.123530442053</v>
      </c>
      <c r="AJ138">
        <v>-7.7244616815899995E-4</v>
      </c>
      <c r="AK138">
        <v>-8.1240402279899995E-2</v>
      </c>
      <c r="AL138">
        <v>6656</v>
      </c>
      <c r="AM138">
        <v>118.9</v>
      </c>
      <c r="AN138">
        <v>6.70250443901E-4</v>
      </c>
      <c r="AO138">
        <v>-0.110266782662</v>
      </c>
      <c r="AP138">
        <v>-1.2196516471099999E-3</v>
      </c>
      <c r="AQ138">
        <v>-6.4403014235600006E-2</v>
      </c>
      <c r="AR138">
        <v>5078</v>
      </c>
      <c r="AS138">
        <v>118.63</v>
      </c>
      <c r="AT138">
        <v>-1.7530445116200001E-3</v>
      </c>
      <c r="AU138">
        <v>-2.5660662796600001E-3</v>
      </c>
      <c r="AV138">
        <v>-3.2693069258999999E-3</v>
      </c>
      <c r="AW138">
        <v>2.9539486717400001E-2</v>
      </c>
      <c r="AX138">
        <v>891</v>
      </c>
      <c r="AY138">
        <v>118.41</v>
      </c>
      <c r="AZ138">
        <v>118.4799</v>
      </c>
    </row>
    <row r="139" spans="1:52" ht="19">
      <c r="A139" s="3">
        <v>42978</v>
      </c>
      <c r="B139" s="1" t="s">
        <v>75</v>
      </c>
      <c r="C139">
        <v>-1.4192081140099999E-3</v>
      </c>
      <c r="D139">
        <v>5.8561151311000001E-4</v>
      </c>
      <c r="E139">
        <v>-2.7345756966100001E-2</v>
      </c>
      <c r="F139">
        <v>2.0522402700000001E-2</v>
      </c>
      <c r="G139">
        <v>3.2603186491800003E-2</v>
      </c>
      <c r="H139">
        <v>0.15021844249899999</v>
      </c>
      <c r="I139">
        <v>1.9103194585999999E-2</v>
      </c>
      <c r="J139">
        <v>2.1941610814E-2</v>
      </c>
      <c r="K139">
        <v>3.2017574978700003E-2</v>
      </c>
      <c r="L139">
        <v>3.2017574978700003E-2</v>
      </c>
      <c r="M139">
        <v>0.122872685533</v>
      </c>
      <c r="N139">
        <v>0.17756419946499999</v>
      </c>
      <c r="O139">
        <v>5.65</v>
      </c>
      <c r="P139">
        <v>5.75</v>
      </c>
      <c r="Q139">
        <v>-1.58212776337E-2</v>
      </c>
      <c r="R139">
        <v>3.3295816014300001</v>
      </c>
      <c r="S139">
        <v>-0.15684437189799999</v>
      </c>
      <c r="T139">
        <v>-3.4959035086000001</v>
      </c>
      <c r="U139">
        <v>-0.10567046396800001</v>
      </c>
      <c r="V139">
        <v>-7.5275864298100004</v>
      </c>
      <c r="W139">
        <v>100</v>
      </c>
      <c r="X139">
        <v>5.8</v>
      </c>
      <c r="Y139">
        <v>2.6548672566399998</v>
      </c>
      <c r="Z139">
        <v>-5.8724455366499999</v>
      </c>
      <c r="AA139">
        <v>-8.5273127932899992</v>
      </c>
      <c r="AB139">
        <v>-6.5168464669900006E-2</v>
      </c>
      <c r="AC139">
        <v>4.0244447239400003</v>
      </c>
      <c r="AD139">
        <v>-4.85382593269E-2</v>
      </c>
      <c r="AE139">
        <v>-3.8399800912100002</v>
      </c>
      <c r="AF139">
        <v>2200</v>
      </c>
      <c r="AG139">
        <v>5.6</v>
      </c>
      <c r="AH139">
        <v>-5.0599760881400002E-2</v>
      </c>
      <c r="AI139">
        <v>3.6351405533399999</v>
      </c>
      <c r="AJ139">
        <v>-3.4616695734499998E-2</v>
      </c>
      <c r="AK139">
        <v>-4.1843365459199999</v>
      </c>
      <c r="AL139">
        <v>450</v>
      </c>
      <c r="AM139">
        <v>5.6816000000000004</v>
      </c>
      <c r="AN139">
        <v>-2.99537112774E-2</v>
      </c>
      <c r="AO139">
        <v>2.97985401119</v>
      </c>
      <c r="AP139">
        <v>-1.9409552604699998E-2</v>
      </c>
      <c r="AQ139">
        <v>-4.6718304466799996</v>
      </c>
      <c r="AR139">
        <v>2200</v>
      </c>
      <c r="AS139">
        <v>5.7</v>
      </c>
      <c r="AT139">
        <v>-1.9535111287799999E-3</v>
      </c>
      <c r="AU139">
        <v>1.80140073703</v>
      </c>
      <c r="AV139">
        <v>5.3836302074400004E-3</v>
      </c>
      <c r="AW139">
        <v>-5.6914961677999996</v>
      </c>
      <c r="AX139">
        <v>500</v>
      </c>
      <c r="AY139">
        <v>5.8498999999999999</v>
      </c>
      <c r="AZ139">
        <v>5.85</v>
      </c>
    </row>
    <row r="140" spans="1:52" ht="19">
      <c r="A140" s="3">
        <v>42978</v>
      </c>
      <c r="B140" s="1" t="s">
        <v>182</v>
      </c>
      <c r="C140">
        <v>1.11268074533E-3</v>
      </c>
      <c r="D140" s="2">
        <v>7.0298400197200001E-5</v>
      </c>
      <c r="E140">
        <v>5.6093141215499999E-3</v>
      </c>
      <c r="F140">
        <v>3.61882549123E-4</v>
      </c>
      <c r="G140">
        <v>2.73487978001E-4</v>
      </c>
      <c r="H140">
        <v>4.3494230309600002E-4</v>
      </c>
      <c r="I140">
        <v>7.5079819620499995E-4</v>
      </c>
      <c r="J140">
        <v>-7.5079819620499995E-4</v>
      </c>
      <c r="K140">
        <v>2.0318957780400001E-4</v>
      </c>
      <c r="L140">
        <v>2.0318957780400001E-4</v>
      </c>
      <c r="M140">
        <v>5.1743718184500001E-3</v>
      </c>
      <c r="N140">
        <v>-5.1743718184500001E-3</v>
      </c>
      <c r="O140">
        <v>73.77</v>
      </c>
      <c r="P140">
        <v>74.52</v>
      </c>
      <c r="Q140">
        <v>-1.0560285455699999E-2</v>
      </c>
      <c r="R140">
        <v>0.341296182118</v>
      </c>
      <c r="S140">
        <v>1.1678195601699999E-2</v>
      </c>
      <c r="T140">
        <v>0.41209494261500001</v>
      </c>
      <c r="U140">
        <v>3.6658817979699998E-2</v>
      </c>
      <c r="V140">
        <v>-0.232180577626</v>
      </c>
      <c r="W140">
        <v>1000</v>
      </c>
      <c r="X140">
        <v>73.790000000000006</v>
      </c>
      <c r="Y140">
        <v>2.71112918531E-2</v>
      </c>
      <c r="Z140">
        <v>0.67340670502199995</v>
      </c>
      <c r="AA140">
        <v>0.64629541316899997</v>
      </c>
      <c r="AB140">
        <v>-2.1048455735199999E-3</v>
      </c>
      <c r="AC140">
        <v>0.242351006354</v>
      </c>
      <c r="AD140">
        <v>7.1045006150900003E-3</v>
      </c>
      <c r="AE140">
        <v>0.39388083681399999</v>
      </c>
      <c r="AF140">
        <v>1800</v>
      </c>
      <c r="AG140">
        <v>73.73</v>
      </c>
      <c r="AH140">
        <v>-5.9223729750799998E-3</v>
      </c>
      <c r="AI140">
        <v>0.320940895246</v>
      </c>
      <c r="AJ140">
        <v>1.16271269169E-3</v>
      </c>
      <c r="AK140">
        <v>0.52972776180600001</v>
      </c>
      <c r="AL140">
        <v>5537</v>
      </c>
      <c r="AM140">
        <v>73.83</v>
      </c>
      <c r="AN140">
        <v>-5.8695524453200002E-4</v>
      </c>
      <c r="AO140">
        <v>0.13952296872100001</v>
      </c>
      <c r="AP140">
        <v>1.8789925425500001E-3</v>
      </c>
      <c r="AQ140">
        <v>0.506373641333</v>
      </c>
      <c r="AR140">
        <v>500</v>
      </c>
      <c r="AS140">
        <v>73.959999999999994</v>
      </c>
      <c r="AT140">
        <v>1.8918895140900001E-3</v>
      </c>
      <c r="AU140">
        <v>1.93329879857E-2</v>
      </c>
      <c r="AV140">
        <v>2.6967231551500002E-4</v>
      </c>
      <c r="AW140">
        <v>0.58234978262100001</v>
      </c>
      <c r="AX140">
        <v>700</v>
      </c>
      <c r="AY140">
        <v>74.13</v>
      </c>
      <c r="AZ140">
        <v>74.150000000000006</v>
      </c>
    </row>
    <row r="141" spans="1:52" ht="19">
      <c r="A141" s="3">
        <v>42978</v>
      </c>
      <c r="B141" s="1" t="s">
        <v>183</v>
      </c>
      <c r="C141">
        <v>4.23538648148E-4</v>
      </c>
      <c r="D141">
        <v>-4.2135362078600004E-3</v>
      </c>
      <c r="E141">
        <v>4.7375070185300003E-2</v>
      </c>
      <c r="F141">
        <v>-3.1568040843000002E-3</v>
      </c>
      <c r="G141">
        <v>-1.4697097726899999E-3</v>
      </c>
      <c r="H141">
        <v>5.69197177882E-2</v>
      </c>
      <c r="I141">
        <v>2.7332654361500001E-3</v>
      </c>
      <c r="J141">
        <v>-3.58034273244E-3</v>
      </c>
      <c r="K141">
        <v>2.7438264351699999E-3</v>
      </c>
      <c r="L141">
        <v>2.7438264351699999E-3</v>
      </c>
      <c r="M141">
        <v>9.5446476028899999E-3</v>
      </c>
      <c r="N141">
        <v>9.5446476028899999E-3</v>
      </c>
      <c r="O141">
        <v>5.2</v>
      </c>
      <c r="P141">
        <v>5.0999999999999996</v>
      </c>
      <c r="Q141">
        <v>-0.11895935768800001</v>
      </c>
      <c r="R141">
        <v>0.45271750172699998</v>
      </c>
      <c r="S141">
        <v>-4.3377746562199997E-2</v>
      </c>
      <c r="T141">
        <v>1.2202507084300001</v>
      </c>
      <c r="U141">
        <v>-3.2148274475200002E-2</v>
      </c>
      <c r="V141">
        <v>2.7611450034499998</v>
      </c>
      <c r="W141">
        <v>500</v>
      </c>
      <c r="X141">
        <v>5.1323999999999996</v>
      </c>
      <c r="Y141">
        <v>-1.3</v>
      </c>
      <c r="Z141">
        <v>0.105837387803</v>
      </c>
      <c r="AA141">
        <v>1.4058373877999999</v>
      </c>
      <c r="AB141">
        <v>-5.5885915748200003E-2</v>
      </c>
      <c r="AC141">
        <v>-8.0217357875599998E-2</v>
      </c>
      <c r="AD141">
        <v>5.4437680146700003E-4</v>
      </c>
      <c r="AE141">
        <v>0.348922784988</v>
      </c>
      <c r="AF141">
        <v>3607</v>
      </c>
      <c r="AG141">
        <v>5.05</v>
      </c>
      <c r="AH141">
        <v>-4.8682132865100002E-2</v>
      </c>
      <c r="AI141">
        <v>-0.22330233791699999</v>
      </c>
      <c r="AJ141">
        <v>-5.3360534131700003E-3</v>
      </c>
      <c r="AK141">
        <v>0.43878574351799998</v>
      </c>
      <c r="AL141">
        <v>600</v>
      </c>
      <c r="AM141">
        <v>5.05</v>
      </c>
      <c r="AN141">
        <v>-3.6177798503500003E-2</v>
      </c>
      <c r="AO141">
        <v>-0.544655360398</v>
      </c>
      <c r="AP141">
        <v>-5.1994204463900002E-3</v>
      </c>
      <c r="AQ141">
        <v>0.43441879415200002</v>
      </c>
      <c r="AR141">
        <v>200</v>
      </c>
      <c r="AS141">
        <v>5.0750000000000002</v>
      </c>
      <c r="AT141">
        <v>-6.6682862536500001E-3</v>
      </c>
      <c r="AU141">
        <v>-1.62144870841</v>
      </c>
      <c r="AV141">
        <v>-7.93311431992E-3</v>
      </c>
      <c r="AW141">
        <v>0.56000490895499999</v>
      </c>
      <c r="AX141">
        <v>780</v>
      </c>
      <c r="AY141">
        <v>5.1271000000000004</v>
      </c>
      <c r="AZ141">
        <v>5.2</v>
      </c>
    </row>
    <row r="142" spans="1:52" ht="19">
      <c r="A142" s="3">
        <v>42978</v>
      </c>
      <c r="B142" s="1" t="s">
        <v>184</v>
      </c>
      <c r="C142">
        <v>1.3776042771100001E-4</v>
      </c>
      <c r="D142">
        <v>-4.4049071513300002E-3</v>
      </c>
      <c r="E142">
        <v>-6.2986396306699997E-3</v>
      </c>
      <c r="F142">
        <v>2.9311482695199998E-3</v>
      </c>
      <c r="G142">
        <v>4.1755107854999996E-3</v>
      </c>
      <c r="H142">
        <v>-9.2450330527500003E-3</v>
      </c>
      <c r="I142">
        <v>2.7933878418099998E-3</v>
      </c>
      <c r="J142">
        <v>2.7933878418099998E-3</v>
      </c>
      <c r="K142">
        <v>2.29396365837E-4</v>
      </c>
      <c r="L142">
        <v>8.5804179368300006E-3</v>
      </c>
      <c r="M142">
        <v>2.9463934220800001E-3</v>
      </c>
      <c r="N142">
        <v>-2.9463934220800001E-3</v>
      </c>
      <c r="O142">
        <v>53.74</v>
      </c>
      <c r="P142">
        <v>54.567500000000003</v>
      </c>
      <c r="Q142">
        <v>8.2126607200700003E-2</v>
      </c>
      <c r="R142">
        <v>5.0313936876500001E-2</v>
      </c>
      <c r="S142">
        <v>1.3583944514200001E-2</v>
      </c>
      <c r="T142">
        <v>-0.20846147617499999</v>
      </c>
      <c r="U142">
        <v>-5.98333638938E-2</v>
      </c>
      <c r="V142">
        <v>-0.44099990908600001</v>
      </c>
      <c r="W142">
        <v>8899</v>
      </c>
      <c r="X142">
        <v>54.85</v>
      </c>
      <c r="Y142">
        <v>2.0655005582400001</v>
      </c>
      <c r="Z142">
        <v>0.18334919807200001</v>
      </c>
      <c r="AA142">
        <v>-1.88215136017</v>
      </c>
      <c r="AB142">
        <v>4.0477981881599998E-2</v>
      </c>
      <c r="AC142">
        <v>0.64638768732700003</v>
      </c>
      <c r="AD142">
        <v>2.2178691927200001E-2</v>
      </c>
      <c r="AE142">
        <v>-0.25645919593599997</v>
      </c>
      <c r="AF142">
        <v>3899</v>
      </c>
      <c r="AG142">
        <v>55.2</v>
      </c>
      <c r="AH142">
        <v>1.4614638308E-2</v>
      </c>
      <c r="AI142">
        <v>1.28219589714</v>
      </c>
      <c r="AJ142">
        <v>9.1690300251199997E-3</v>
      </c>
      <c r="AK142">
        <v>8.3662265796800001E-2</v>
      </c>
      <c r="AL142">
        <v>6447</v>
      </c>
      <c r="AM142">
        <v>54.63</v>
      </c>
      <c r="AN142">
        <v>4.1177069677100003E-3</v>
      </c>
      <c r="AO142">
        <v>1.6346579695500001</v>
      </c>
      <c r="AP142">
        <v>-1.3392636536699999E-3</v>
      </c>
      <c r="AQ142">
        <v>0.43993419079099999</v>
      </c>
      <c r="AR142">
        <v>100</v>
      </c>
      <c r="AS142">
        <v>54.6</v>
      </c>
      <c r="AT142">
        <v>1.41350413873E-3</v>
      </c>
      <c r="AU142">
        <v>1.7442754709599999</v>
      </c>
      <c r="AV142">
        <v>-4.1624337938899999E-3</v>
      </c>
      <c r="AW142">
        <v>0.54972633141399996</v>
      </c>
      <c r="AX142">
        <v>1633</v>
      </c>
      <c r="AY142">
        <v>54.94</v>
      </c>
      <c r="AZ142">
        <v>55.03</v>
      </c>
    </row>
    <row r="143" spans="1:52" ht="19">
      <c r="A143" s="3">
        <v>42978</v>
      </c>
      <c r="B143" s="1" t="s">
        <v>185</v>
      </c>
      <c r="C143">
        <v>-3.99468326274E-4</v>
      </c>
      <c r="D143">
        <v>-1.10432640587E-3</v>
      </c>
      <c r="E143">
        <v>-1.24876064268E-2</v>
      </c>
      <c r="F143">
        <v>-4.2952634860900004E-3</v>
      </c>
      <c r="G143">
        <v>-6.2099637613500002E-3</v>
      </c>
      <c r="H143">
        <v>-1.5894926394399999E-2</v>
      </c>
      <c r="I143">
        <v>3.8957951598200002E-3</v>
      </c>
      <c r="J143">
        <v>-3.8957951598200002E-3</v>
      </c>
      <c r="K143">
        <v>5.1056373554700003E-3</v>
      </c>
      <c r="L143">
        <v>-5.1056373554700003E-3</v>
      </c>
      <c r="M143">
        <v>3.40731996762E-3</v>
      </c>
      <c r="N143">
        <v>-3.40731996762E-3</v>
      </c>
      <c r="O143">
        <v>35.85</v>
      </c>
      <c r="P143">
        <v>35.65</v>
      </c>
      <c r="Q143">
        <v>-6.2299285768800004E-3</v>
      </c>
      <c r="R143">
        <v>-0.18133781352299999</v>
      </c>
      <c r="S143">
        <v>-3.9499192242700001E-2</v>
      </c>
      <c r="T143">
        <v>0.70661958552799997</v>
      </c>
      <c r="U143">
        <v>-5.7431051178700003E-2</v>
      </c>
      <c r="V143">
        <v>1.4418258019100001</v>
      </c>
      <c r="W143">
        <v>1000</v>
      </c>
      <c r="X143">
        <v>35.75</v>
      </c>
      <c r="Y143">
        <v>-0.27894002789400002</v>
      </c>
      <c r="Z143">
        <v>-0.53606474372299995</v>
      </c>
      <c r="AA143">
        <v>-0.25712471582899998</v>
      </c>
      <c r="AB143">
        <v>-7.4062602414900003E-3</v>
      </c>
      <c r="AC143">
        <v>-0.15621990001</v>
      </c>
      <c r="AD143">
        <v>-3.47420826758E-2</v>
      </c>
      <c r="AE143">
        <v>0.32879828207799999</v>
      </c>
      <c r="AF143">
        <v>100</v>
      </c>
      <c r="AG143">
        <v>35.65</v>
      </c>
      <c r="AH143">
        <v>-5.3403912787799998E-3</v>
      </c>
      <c r="AI143">
        <v>-0.20546401386999999</v>
      </c>
      <c r="AJ143">
        <v>-2.0655124211800002E-2</v>
      </c>
      <c r="AK143">
        <v>8.0827848235699995E-3</v>
      </c>
      <c r="AL143">
        <v>300</v>
      </c>
      <c r="AM143">
        <v>35.65</v>
      </c>
      <c r="AN143">
        <v>-3.6667941671300001E-3</v>
      </c>
      <c r="AO143">
        <v>-0.25984473618300002</v>
      </c>
      <c r="AP143">
        <v>-1.2742308500999999E-2</v>
      </c>
      <c r="AQ143">
        <v>-0.235228019412</v>
      </c>
      <c r="AR143">
        <v>200</v>
      </c>
      <c r="AS143">
        <v>35.6</v>
      </c>
      <c r="AT143">
        <v>-7.8965651612300004E-4</v>
      </c>
      <c r="AU143">
        <v>-0.37940911383999998</v>
      </c>
      <c r="AV143">
        <v>-1.02363332039E-2</v>
      </c>
      <c r="AW143">
        <v>-0.33114678697</v>
      </c>
      <c r="AX143">
        <v>200</v>
      </c>
      <c r="AY143">
        <v>35.9</v>
      </c>
      <c r="AZ143">
        <v>35.9</v>
      </c>
    </row>
    <row r="144" spans="1:52" ht="19">
      <c r="A144" s="3">
        <v>42978</v>
      </c>
      <c r="B144" s="1" t="s">
        <v>186</v>
      </c>
      <c r="C144">
        <v>6.0268685771899995E-4</v>
      </c>
      <c r="D144">
        <v>2.2370763703799998E-3</v>
      </c>
      <c r="E144">
        <v>4.7047609287500002E-3</v>
      </c>
      <c r="F144">
        <v>-3.3002271559300002E-4</v>
      </c>
      <c r="G144">
        <v>1.24802237437E-3</v>
      </c>
      <c r="H144">
        <v>1.90479313235E-3</v>
      </c>
      <c r="I144">
        <v>2.7266414212699999E-4</v>
      </c>
      <c r="J144">
        <v>-9.3270957331199997E-4</v>
      </c>
      <c r="K144">
        <v>9.8905399600799997E-4</v>
      </c>
      <c r="L144">
        <v>-9.8905399600799997E-4</v>
      </c>
      <c r="M144">
        <v>2.7999677964000002E-3</v>
      </c>
      <c r="N144">
        <v>-2.7999677964000002E-3</v>
      </c>
      <c r="O144">
        <v>27.9</v>
      </c>
      <c r="P144">
        <v>28.09</v>
      </c>
      <c r="Q144">
        <v>9.59757508871E-3</v>
      </c>
      <c r="R144">
        <v>3.3050621172799999E-2</v>
      </c>
      <c r="S144">
        <v>6.8745289388300003E-3</v>
      </c>
      <c r="T144">
        <v>6.8660741537399997E-2</v>
      </c>
      <c r="U144">
        <v>1.4603981306600001E-3</v>
      </c>
      <c r="V144">
        <v>-5.4010838051299997E-2</v>
      </c>
      <c r="W144">
        <v>200</v>
      </c>
      <c r="X144">
        <v>27.99</v>
      </c>
      <c r="Y144">
        <v>0.32258064516099999</v>
      </c>
      <c r="Z144">
        <v>0.22463057859499999</v>
      </c>
      <c r="AA144">
        <v>-9.7950066566100003E-2</v>
      </c>
      <c r="AB144">
        <v>9.1692539061400003E-3</v>
      </c>
      <c r="AC144">
        <v>4.6022703414500002E-2</v>
      </c>
      <c r="AD144">
        <v>2.5557966039699998E-3</v>
      </c>
      <c r="AE144">
        <v>0.11361006353899999</v>
      </c>
      <c r="AF144">
        <v>1275</v>
      </c>
      <c r="AG144">
        <v>28.05</v>
      </c>
      <c r="AH144">
        <v>4.0498468528400002E-3</v>
      </c>
      <c r="AI144">
        <v>0.16775681203199999</v>
      </c>
      <c r="AJ144">
        <v>-4.3777419975E-4</v>
      </c>
      <c r="AK144">
        <v>0.177657283734</v>
      </c>
      <c r="AL144">
        <v>100</v>
      </c>
      <c r="AM144">
        <v>28</v>
      </c>
      <c r="AN144">
        <v>1.61085169742E-3</v>
      </c>
      <c r="AO144">
        <v>0.24808878435599999</v>
      </c>
      <c r="AP144">
        <v>-5.1216164251900005E-4</v>
      </c>
      <c r="AQ144">
        <v>0.18106541135900001</v>
      </c>
      <c r="AR144">
        <v>3162</v>
      </c>
      <c r="AS144">
        <v>27.99</v>
      </c>
      <c r="AT144">
        <v>6.5973842536500005E-4</v>
      </c>
      <c r="AU144">
        <v>0.28908643261099998</v>
      </c>
      <c r="AV144">
        <v>-4.3718739234499998E-4</v>
      </c>
      <c r="AW144">
        <v>0.17849635510600001</v>
      </c>
      <c r="AX144">
        <v>754</v>
      </c>
      <c r="AY144">
        <v>28.01</v>
      </c>
      <c r="AZ144">
        <v>28.01</v>
      </c>
    </row>
    <row r="145" spans="1:52" ht="19">
      <c r="A145" s="3">
        <v>42978</v>
      </c>
      <c r="B145" s="1" t="s">
        <v>63</v>
      </c>
      <c r="C145">
        <v>8.3626805307500005E-4</v>
      </c>
      <c r="D145">
        <v>2.4928745960000002E-3</v>
      </c>
      <c r="E145">
        <v>-9.6875599111299997E-3</v>
      </c>
      <c r="F145">
        <v>1.4987059776300001E-3</v>
      </c>
      <c r="G145">
        <v>3.2798843442600001E-3</v>
      </c>
      <c r="H145">
        <v>-3.8932890924199999E-3</v>
      </c>
      <c r="I145">
        <v>6.6243792455300001E-4</v>
      </c>
      <c r="J145">
        <v>6.6243792455300001E-4</v>
      </c>
      <c r="K145">
        <v>7.8700974826199997E-4</v>
      </c>
      <c r="L145">
        <v>7.8700974826199997E-4</v>
      </c>
      <c r="M145">
        <v>5.7942708187099998E-3</v>
      </c>
      <c r="N145">
        <v>5.7942708187099998E-3</v>
      </c>
      <c r="O145">
        <v>35.9</v>
      </c>
      <c r="P145">
        <v>36.543999999999997</v>
      </c>
      <c r="Q145">
        <v>2.9834441549100001E-2</v>
      </c>
      <c r="R145">
        <v>1.13612970617</v>
      </c>
      <c r="S145">
        <v>2.3720936679499999E-2</v>
      </c>
      <c r="T145">
        <v>1.0914379869499999</v>
      </c>
      <c r="U145">
        <v>1.54430517665E-2</v>
      </c>
      <c r="V145">
        <v>-0.49654668080699998</v>
      </c>
      <c r="W145">
        <v>48241</v>
      </c>
      <c r="X145">
        <v>36.549999999999997</v>
      </c>
      <c r="Y145">
        <v>1.81058495822</v>
      </c>
      <c r="Z145">
        <v>1.58625587561</v>
      </c>
      <c r="AA145">
        <v>-0.224329082604</v>
      </c>
      <c r="AB145">
        <v>1.8735308284799999E-2</v>
      </c>
      <c r="AC145">
        <v>1.2754904112600001</v>
      </c>
      <c r="AD145">
        <v>2.7246454970799999E-2</v>
      </c>
      <c r="AE145">
        <v>0.78784542092400001</v>
      </c>
      <c r="AF145">
        <v>38284</v>
      </c>
      <c r="AG145">
        <v>36.690100000000001</v>
      </c>
      <c r="AH145">
        <v>5.9420644754300004E-3</v>
      </c>
      <c r="AI145">
        <v>1.58987545699</v>
      </c>
      <c r="AJ145">
        <v>1.25054977301E-2</v>
      </c>
      <c r="AK145">
        <v>1.1561208599699999</v>
      </c>
      <c r="AL145">
        <v>9193</v>
      </c>
      <c r="AM145">
        <v>36.479999999999997</v>
      </c>
      <c r="AN145">
        <v>-1.1997906240500001E-3</v>
      </c>
      <c r="AO145">
        <v>1.83495850031</v>
      </c>
      <c r="AP145">
        <v>3.3219601205300001E-3</v>
      </c>
      <c r="AQ145">
        <v>1.4681322885999999</v>
      </c>
      <c r="AR145">
        <v>3405</v>
      </c>
      <c r="AS145">
        <v>36.384999999999998</v>
      </c>
      <c r="AT145">
        <v>-2.7933459708300002E-3</v>
      </c>
      <c r="AU145">
        <v>1.8979808015699999</v>
      </c>
      <c r="AV145">
        <v>-1.7612976639999999E-4</v>
      </c>
      <c r="AW145">
        <v>1.62202956118</v>
      </c>
      <c r="AX145">
        <v>4908</v>
      </c>
      <c r="AY145">
        <v>36.44</v>
      </c>
      <c r="AZ145">
        <v>36.51</v>
      </c>
    </row>
    <row r="146" spans="1:52" ht="19">
      <c r="A146" s="3">
        <v>42978</v>
      </c>
      <c r="B146" s="1" t="s">
        <v>187</v>
      </c>
      <c r="C146">
        <v>9.0676765371399998E-4</v>
      </c>
      <c r="D146">
        <v>2.0777837085500001E-3</v>
      </c>
      <c r="E146">
        <v>-4.9279702391500004E-3</v>
      </c>
      <c r="F146">
        <v>1.07530290899E-3</v>
      </c>
      <c r="G146">
        <v>-2.93206656565E-3</v>
      </c>
      <c r="H146">
        <v>-2.2456906322000001E-3</v>
      </c>
      <c r="I146">
        <v>1.68535255272E-4</v>
      </c>
      <c r="J146">
        <v>1.68535255272E-4</v>
      </c>
      <c r="K146">
        <v>8.5428285710100003E-4</v>
      </c>
      <c r="L146">
        <v>-5.0098502742000001E-3</v>
      </c>
      <c r="M146">
        <v>2.6822796069499999E-3</v>
      </c>
      <c r="N146">
        <v>2.6822796069499999E-3</v>
      </c>
      <c r="O146">
        <v>46.86</v>
      </c>
      <c r="P146">
        <v>46.9</v>
      </c>
      <c r="Q146">
        <v>-6.0011626732900001E-3</v>
      </c>
      <c r="R146">
        <v>7.3986470496599996E-2</v>
      </c>
      <c r="S146">
        <v>1.7052354345199999E-2</v>
      </c>
      <c r="T146">
        <v>-6.0660472812299998E-2</v>
      </c>
      <c r="U146">
        <v>2.5015837300799999E-2</v>
      </c>
      <c r="V146">
        <v>-0.178489171127</v>
      </c>
      <c r="W146">
        <v>903</v>
      </c>
      <c r="X146">
        <v>46.86</v>
      </c>
      <c r="Y146">
        <v>0</v>
      </c>
      <c r="Z146">
        <v>0.43884932088799999</v>
      </c>
      <c r="AA146">
        <v>0.43884932088799999</v>
      </c>
      <c r="AB146">
        <v>-1.6123478509700001E-3</v>
      </c>
      <c r="AC146">
        <v>2.0224579276499999E-2</v>
      </c>
      <c r="AD146">
        <v>8.1089175320199994E-3</v>
      </c>
      <c r="AE146">
        <v>6.7334368576199996E-2</v>
      </c>
      <c r="AF146">
        <v>100</v>
      </c>
      <c r="AG146">
        <v>46.84</v>
      </c>
      <c r="AH146">
        <v>-3.7831407893100001E-3</v>
      </c>
      <c r="AI146">
        <v>6.2936716416999994E-2</v>
      </c>
      <c r="AJ146">
        <v>7.4588214115300002E-3</v>
      </c>
      <c r="AK146">
        <v>7.64180392737E-2</v>
      </c>
      <c r="AL146">
        <v>300</v>
      </c>
      <c r="AM146">
        <v>46.77</v>
      </c>
      <c r="AN146">
        <v>-1.84504025819E-3</v>
      </c>
      <c r="AO146">
        <v>9.9768796559499993E-4</v>
      </c>
      <c r="AP146">
        <v>5.9116797331299998E-3</v>
      </c>
      <c r="AQ146">
        <v>0.12646088120999999</v>
      </c>
      <c r="AR146">
        <v>3200</v>
      </c>
      <c r="AS146">
        <v>46.84</v>
      </c>
      <c r="AT146">
        <v>-1.34924244157E-3</v>
      </c>
      <c r="AU146">
        <v>-2.2901320942600001E-2</v>
      </c>
      <c r="AV146">
        <v>6.5508842402899996E-3</v>
      </c>
      <c r="AW146">
        <v>9.7625978703800007E-2</v>
      </c>
      <c r="AX146">
        <v>100</v>
      </c>
      <c r="AY146">
        <v>46.79</v>
      </c>
      <c r="AZ146">
        <v>46.79</v>
      </c>
    </row>
    <row r="147" spans="1:52" ht="19">
      <c r="A147" s="3">
        <v>42978</v>
      </c>
      <c r="B147" s="1" t="s">
        <v>188</v>
      </c>
      <c r="C147">
        <v>1.6827208124199999E-3</v>
      </c>
      <c r="D147">
        <v>-3.3430518342599999E-4</v>
      </c>
      <c r="E147">
        <v>-1.1987825537699999E-3</v>
      </c>
      <c r="F147">
        <v>-2.6664933647900001E-3</v>
      </c>
      <c r="G147">
        <v>-1.5223047464600001E-2</v>
      </c>
      <c r="H147">
        <v>-1.19174996647E-2</v>
      </c>
      <c r="I147">
        <v>9.8377255237599992E-4</v>
      </c>
      <c r="J147">
        <v>-4.3492141772099998E-3</v>
      </c>
      <c r="K147">
        <v>1.4888742281200001E-2</v>
      </c>
      <c r="L147">
        <v>-1.4888742281200001E-2</v>
      </c>
      <c r="M147">
        <v>1.0718717111E-2</v>
      </c>
      <c r="N147">
        <v>-1.0718717111E-2</v>
      </c>
      <c r="O147">
        <v>8.4600000000000009</v>
      </c>
      <c r="P147">
        <v>8.69</v>
      </c>
      <c r="Q147">
        <v>5.3096164111899997E-2</v>
      </c>
      <c r="R147">
        <v>0.72304201937000001</v>
      </c>
      <c r="S147">
        <v>3.5383865302699997E-2</v>
      </c>
      <c r="T147">
        <v>9.7149466464700004E-2</v>
      </c>
      <c r="U147">
        <v>-6.3408927340899996E-3</v>
      </c>
      <c r="V147">
        <v>-0.86161071215399998</v>
      </c>
      <c r="W147">
        <v>184449</v>
      </c>
      <c r="X147">
        <v>8.67</v>
      </c>
      <c r="Y147">
        <v>2.48226950355</v>
      </c>
      <c r="Z147">
        <v>1.4547145700499999</v>
      </c>
      <c r="AA147">
        <v>-1.0275549335</v>
      </c>
      <c r="AB147">
        <v>2.9278916055E-2</v>
      </c>
      <c r="AC147">
        <v>1.0324568410999999</v>
      </c>
      <c r="AD147">
        <v>3.43260117098E-2</v>
      </c>
      <c r="AE147">
        <v>6.6986467859099993E-2</v>
      </c>
      <c r="AF147">
        <v>3500</v>
      </c>
      <c r="AG147">
        <v>8.6760000000000002</v>
      </c>
      <c r="AH147">
        <v>1.90736730977E-2</v>
      </c>
      <c r="AI147">
        <v>1.28051514731</v>
      </c>
      <c r="AJ147">
        <v>2.9266852466300002E-2</v>
      </c>
      <c r="AK147">
        <v>0.20554138989599999</v>
      </c>
      <c r="AL147">
        <v>5400</v>
      </c>
      <c r="AM147">
        <v>8.6999999999999993</v>
      </c>
      <c r="AN147">
        <v>1.33497194093E-2</v>
      </c>
      <c r="AO147">
        <v>1.48014533514</v>
      </c>
      <c r="AP147">
        <v>2.5116995269600002E-2</v>
      </c>
      <c r="AQ147">
        <v>0.34728198894399998</v>
      </c>
      <c r="AR147">
        <v>7044</v>
      </c>
      <c r="AS147">
        <v>8.69</v>
      </c>
      <c r="AT147">
        <v>8.8646406208399992E-3</v>
      </c>
      <c r="AU147">
        <v>1.6865873439300001</v>
      </c>
      <c r="AV147">
        <v>1.6856319469799999E-2</v>
      </c>
      <c r="AW147">
        <v>0.73221053892800003</v>
      </c>
      <c r="AX147">
        <v>131060</v>
      </c>
      <c r="AY147">
        <v>8.7249999999999996</v>
      </c>
      <c r="AZ147">
        <v>8.73</v>
      </c>
    </row>
    <row r="148" spans="1:52" ht="19">
      <c r="A148" s="3">
        <v>42978</v>
      </c>
      <c r="B148" s="1" t="s">
        <v>189</v>
      </c>
      <c r="C148">
        <v>1.80274671794E-3</v>
      </c>
      <c r="D148">
        <v>1.22507147372E-3</v>
      </c>
      <c r="E148">
        <v>5.9994391838E-3</v>
      </c>
      <c r="F148">
        <v>3.7840998225800002E-3</v>
      </c>
      <c r="G148">
        <v>7.3686982646499997E-3</v>
      </c>
      <c r="H148">
        <v>6.9774904778800001E-4</v>
      </c>
      <c r="I148">
        <v>1.9813531046400002E-3</v>
      </c>
      <c r="J148">
        <v>1.9813531046400002E-3</v>
      </c>
      <c r="K148">
        <v>6.1436267909299996E-3</v>
      </c>
      <c r="L148">
        <v>6.1436267909299996E-3</v>
      </c>
      <c r="M148">
        <v>5.3016901360099997E-3</v>
      </c>
      <c r="N148">
        <v>-5.3016901360099997E-3</v>
      </c>
      <c r="O148">
        <v>17.899999999999999</v>
      </c>
      <c r="P148">
        <v>18.074999999999999</v>
      </c>
      <c r="Q148">
        <v>1.50279299523E-2</v>
      </c>
      <c r="R148">
        <v>-8.3132171087099999E-2</v>
      </c>
      <c r="S148">
        <v>1.5221826966E-2</v>
      </c>
      <c r="T148">
        <v>-0.22230453411500001</v>
      </c>
      <c r="U148">
        <v>-3.92143589967E-3</v>
      </c>
      <c r="V148">
        <v>-5.0869875970999998E-2</v>
      </c>
      <c r="W148">
        <v>3395</v>
      </c>
      <c r="X148">
        <v>17.96</v>
      </c>
      <c r="Y148">
        <v>0.335195530726</v>
      </c>
      <c r="Z148">
        <v>0.25516982432500002</v>
      </c>
      <c r="AA148">
        <v>-8.0025706400999999E-2</v>
      </c>
      <c r="AB148">
        <v>1.60521532525E-2</v>
      </c>
      <c r="AC148">
        <v>-8.6280693564599997E-2</v>
      </c>
      <c r="AD148">
        <v>6.1992416772299998E-3</v>
      </c>
      <c r="AE148">
        <v>-3.3659829464300003E-2</v>
      </c>
      <c r="AF148">
        <v>500</v>
      </c>
      <c r="AG148">
        <v>18.035</v>
      </c>
      <c r="AH148">
        <v>9.4497837750999996E-3</v>
      </c>
      <c r="AI148">
        <v>7.1919489995599994E-2</v>
      </c>
      <c r="AJ148">
        <v>-4.5044047231900001E-3</v>
      </c>
      <c r="AK148">
        <v>0.22602475835499999</v>
      </c>
      <c r="AL148">
        <v>200</v>
      </c>
      <c r="AM148">
        <v>18.02</v>
      </c>
      <c r="AN148">
        <v>5.6060586503000002E-3</v>
      </c>
      <c r="AO148">
        <v>0.20383804611799999</v>
      </c>
      <c r="AP148">
        <v>-7.1004169230299997E-3</v>
      </c>
      <c r="AQ148">
        <v>0.31472336964999997</v>
      </c>
      <c r="AR148">
        <v>400</v>
      </c>
      <c r="AS148">
        <v>18</v>
      </c>
      <c r="AT148">
        <v>3.2816402346300001E-3</v>
      </c>
      <c r="AU148">
        <v>0.31698986196200002</v>
      </c>
      <c r="AV148">
        <v>-6.3572080409699996E-3</v>
      </c>
      <c r="AW148">
        <v>0.26154223319999997</v>
      </c>
      <c r="AX148">
        <v>400</v>
      </c>
      <c r="AY148">
        <v>18.03</v>
      </c>
      <c r="AZ148">
        <v>18.04</v>
      </c>
    </row>
    <row r="149" spans="1:52" ht="19">
      <c r="A149" s="3">
        <v>42978</v>
      </c>
      <c r="B149" s="1" t="s">
        <v>190</v>
      </c>
      <c r="C149">
        <v>4.5065484168599996E-3</v>
      </c>
      <c r="D149">
        <v>5.1663244227999998E-3</v>
      </c>
      <c r="E149">
        <v>1.0071079440700001E-3</v>
      </c>
      <c r="F149">
        <v>3.6880005122699998E-4</v>
      </c>
      <c r="G149">
        <v>2.92826905979E-3</v>
      </c>
      <c r="H149">
        <v>-1.70181879258E-2</v>
      </c>
      <c r="I149">
        <v>4.1377483656300004E-3</v>
      </c>
      <c r="J149">
        <v>-4.1377483656300004E-3</v>
      </c>
      <c r="K149">
        <v>2.2380553630100002E-3</v>
      </c>
      <c r="L149">
        <v>-2.2380553630100002E-3</v>
      </c>
      <c r="M149">
        <v>1.60110799817E-2</v>
      </c>
      <c r="N149">
        <v>-1.80252958698E-2</v>
      </c>
      <c r="O149">
        <v>27.65</v>
      </c>
      <c r="P149">
        <v>28.05</v>
      </c>
      <c r="Q149">
        <v>-1.98838825584E-3</v>
      </c>
      <c r="R149">
        <v>-0.193776319365</v>
      </c>
      <c r="S149">
        <v>-2.3299652589099999E-2</v>
      </c>
      <c r="T149">
        <v>0.59575304384600003</v>
      </c>
      <c r="U149">
        <v>-4.1157952928700003E-2</v>
      </c>
      <c r="V149">
        <v>1.1580910789800001</v>
      </c>
      <c r="W149">
        <v>700</v>
      </c>
      <c r="X149">
        <v>27.6</v>
      </c>
      <c r="Y149">
        <v>-0.18083182640100001</v>
      </c>
      <c r="Z149">
        <v>-0.1223582508</v>
      </c>
      <c r="AA149">
        <v>5.8473575601399999E-2</v>
      </c>
      <c r="AB149">
        <v>1.00871418318E-2</v>
      </c>
      <c r="AC149">
        <v>-0.31573901027200002</v>
      </c>
      <c r="AD149">
        <v>-1.16516770936E-2</v>
      </c>
      <c r="AE149">
        <v>0.24833052343600001</v>
      </c>
      <c r="AF149">
        <v>300</v>
      </c>
      <c r="AG149">
        <v>27.75</v>
      </c>
      <c r="AH149">
        <v>2.7789112757299998E-3</v>
      </c>
      <c r="AI149">
        <v>-0.18056828694999999</v>
      </c>
      <c r="AJ149">
        <v>-8.5784971715500008E-3</v>
      </c>
      <c r="AK149">
        <v>0.18752304626899999</v>
      </c>
      <c r="AL149">
        <v>200</v>
      </c>
      <c r="AM149">
        <v>27.6</v>
      </c>
      <c r="AN149">
        <v>7.7946655869200003E-4</v>
      </c>
      <c r="AO149">
        <v>-0.13371329380399999</v>
      </c>
      <c r="AP149">
        <v>-5.8349827075699998E-3</v>
      </c>
      <c r="AQ149">
        <v>0.120403121544</v>
      </c>
      <c r="AR149">
        <v>300</v>
      </c>
      <c r="AS149">
        <v>27.65</v>
      </c>
      <c r="AT149">
        <v>2.0962098102100001E-3</v>
      </c>
      <c r="AU149">
        <v>-0.18044188805399999</v>
      </c>
      <c r="AV149">
        <v>-4.51971856308E-3</v>
      </c>
      <c r="AW149">
        <v>8.2066056248399993E-2</v>
      </c>
      <c r="AX149">
        <v>200</v>
      </c>
      <c r="AY149">
        <v>27.7</v>
      </c>
      <c r="AZ149">
        <v>27.75</v>
      </c>
    </row>
    <row r="150" spans="1:52" ht="19">
      <c r="A150" s="3">
        <v>42978</v>
      </c>
      <c r="B150" s="1" t="s">
        <v>191</v>
      </c>
      <c r="C150">
        <v>2.7920873083800001E-4</v>
      </c>
      <c r="D150">
        <v>2.2665849824800001E-4</v>
      </c>
      <c r="E150">
        <v>-2.0746294273399999E-3</v>
      </c>
      <c r="F150">
        <v>3.0242417143899998E-3</v>
      </c>
      <c r="G150">
        <v>8.2504002485100005E-3</v>
      </c>
      <c r="H150">
        <v>6.1813274842899999E-3</v>
      </c>
      <c r="I150">
        <v>2.7450329835499998E-3</v>
      </c>
      <c r="J150">
        <v>2.7450329835499998E-3</v>
      </c>
      <c r="K150">
        <v>8.0237417502699998E-3</v>
      </c>
      <c r="L150">
        <v>8.0237417502699998E-3</v>
      </c>
      <c r="M150">
        <v>4.1066980569400002E-3</v>
      </c>
      <c r="N150">
        <v>8.2559569116300007E-3</v>
      </c>
      <c r="O150">
        <v>38.090000000000003</v>
      </c>
      <c r="P150">
        <v>38.11</v>
      </c>
      <c r="Q150">
        <v>-3.83218015058E-3</v>
      </c>
      <c r="R150">
        <v>0.18959764225600001</v>
      </c>
      <c r="S150">
        <v>8.1587762802699994E-3</v>
      </c>
      <c r="T150">
        <v>0.192502575358</v>
      </c>
      <c r="U150">
        <v>1.63310538146E-2</v>
      </c>
      <c r="V150">
        <v>-8.8343733317199996E-2</v>
      </c>
      <c r="W150">
        <v>15108</v>
      </c>
      <c r="X150">
        <v>38.090000000000003</v>
      </c>
      <c r="Y150">
        <v>0</v>
      </c>
      <c r="Z150">
        <v>0.35961817804700003</v>
      </c>
      <c r="AA150">
        <v>0.35961817804700003</v>
      </c>
      <c r="AB150">
        <v>4.5773744974E-3</v>
      </c>
      <c r="AC150">
        <v>7.1416482907599999E-2</v>
      </c>
      <c r="AD150">
        <v>1.1934714328199999E-2</v>
      </c>
      <c r="AE150">
        <v>7.8329081960999997E-2</v>
      </c>
      <c r="AF150">
        <v>26836</v>
      </c>
      <c r="AG150">
        <v>38.19</v>
      </c>
      <c r="AH150">
        <v>-1.8823658487200001E-3</v>
      </c>
      <c r="AI150">
        <v>0.224052546356</v>
      </c>
      <c r="AJ150">
        <v>5.0516441362299996E-3</v>
      </c>
      <c r="AK150">
        <v>0.254076391146</v>
      </c>
      <c r="AL150">
        <v>12486</v>
      </c>
      <c r="AM150">
        <v>38.11</v>
      </c>
      <c r="AN150">
        <v>-1.26884148237E-3</v>
      </c>
      <c r="AO150">
        <v>0.20219121072099999</v>
      </c>
      <c r="AP150">
        <v>1.65109363469E-3</v>
      </c>
      <c r="AQ150">
        <v>0.36731726331600001</v>
      </c>
      <c r="AR150">
        <v>4526</v>
      </c>
      <c r="AS150">
        <v>38.090000000000003</v>
      </c>
      <c r="AT150">
        <v>-3.5050240147499999E-4</v>
      </c>
      <c r="AU150">
        <v>0.151057160075</v>
      </c>
      <c r="AV150">
        <v>-7.6052299062500002E-4</v>
      </c>
      <c r="AW150">
        <v>0.48370993260900003</v>
      </c>
      <c r="AX150">
        <v>1700</v>
      </c>
      <c r="AY150">
        <v>38.190100000000001</v>
      </c>
      <c r="AZ150">
        <v>38.200000000000003</v>
      </c>
    </row>
    <row r="151" spans="1:52" ht="19">
      <c r="A151" s="3">
        <v>42978</v>
      </c>
      <c r="B151" s="1" t="s">
        <v>192</v>
      </c>
      <c r="C151">
        <v>3.4406731513100001E-3</v>
      </c>
      <c r="D151">
        <v>2.13006531205E-3</v>
      </c>
      <c r="E151">
        <v>-7.0706185038599996E-3</v>
      </c>
      <c r="F151">
        <v>3.3568608456699999E-3</v>
      </c>
      <c r="G151">
        <v>2.37789702892E-3</v>
      </c>
      <c r="H151">
        <v>-2.9916226162000001E-3</v>
      </c>
      <c r="I151" s="2">
        <v>8.3812305645200003E-5</v>
      </c>
      <c r="J151" s="2">
        <v>-8.3812305645200003E-5</v>
      </c>
      <c r="K151">
        <v>2.4783171687E-4</v>
      </c>
      <c r="L151">
        <v>2.4783171687E-4</v>
      </c>
      <c r="M151">
        <v>4.0789958876700002E-3</v>
      </c>
      <c r="N151">
        <v>4.0789958876700002E-3</v>
      </c>
      <c r="O151">
        <v>47.79</v>
      </c>
      <c r="P151">
        <v>48.28</v>
      </c>
      <c r="Q151">
        <v>-1.3327123369E-2</v>
      </c>
      <c r="R151">
        <v>0.51341554786099997</v>
      </c>
      <c r="S151">
        <v>-6.8258363972699999E-3</v>
      </c>
      <c r="T151">
        <v>0.20002359883500001</v>
      </c>
      <c r="U151">
        <v>4.5368382673500003E-3</v>
      </c>
      <c r="V151">
        <v>-0.26719283774699998</v>
      </c>
      <c r="W151">
        <v>8257</v>
      </c>
      <c r="X151">
        <v>47.9</v>
      </c>
      <c r="Y151">
        <v>0.23017367650100001</v>
      </c>
      <c r="Z151">
        <v>7.5413203736899997E-2</v>
      </c>
      <c r="AA151">
        <v>-0.15476047276400001</v>
      </c>
      <c r="AB151">
        <v>-4.7344006460499997E-3</v>
      </c>
      <c r="AC151">
        <v>0.40625493452599998</v>
      </c>
      <c r="AD151" s="2">
        <v>7.0250334432200005E-5</v>
      </c>
      <c r="AE151">
        <v>8.0109556167499998E-2</v>
      </c>
      <c r="AF151">
        <v>4086</v>
      </c>
      <c r="AG151">
        <v>47.854999999999997</v>
      </c>
      <c r="AH151">
        <v>6.2212443281800002E-4</v>
      </c>
      <c r="AI151">
        <v>0.26751428925300003</v>
      </c>
      <c r="AJ151">
        <v>-2.3637196144399999E-4</v>
      </c>
      <c r="AK151">
        <v>8.4471934749600006E-2</v>
      </c>
      <c r="AL151">
        <v>6600</v>
      </c>
      <c r="AM151">
        <v>48.02</v>
      </c>
      <c r="AN151">
        <v>3.57929975164E-3</v>
      </c>
      <c r="AO151">
        <v>0.16780934199899999</v>
      </c>
      <c r="AP151">
        <v>1.98176350241E-3</v>
      </c>
      <c r="AQ151">
        <v>6.7459755304699999E-3</v>
      </c>
      <c r="AR151">
        <v>7243</v>
      </c>
      <c r="AS151">
        <v>48.11</v>
      </c>
      <c r="AT151">
        <v>3.3231671524899999E-3</v>
      </c>
      <c r="AU151">
        <v>0.174590648387</v>
      </c>
      <c r="AV151">
        <v>1.80504963729E-3</v>
      </c>
      <c r="AW151">
        <v>6.2075138358700004E-3</v>
      </c>
      <c r="AX151">
        <v>2432</v>
      </c>
      <c r="AY151">
        <v>48.21</v>
      </c>
      <c r="AZ151">
        <v>48.25</v>
      </c>
    </row>
    <row r="152" spans="1:52" ht="19">
      <c r="A152" s="3">
        <v>42978</v>
      </c>
      <c r="B152" s="1" t="s">
        <v>193</v>
      </c>
      <c r="C152">
        <v>4.9243720975400002E-3</v>
      </c>
      <c r="D152">
        <v>9.7944424242500001E-3</v>
      </c>
      <c r="E152">
        <v>-7.7689025057500003E-3</v>
      </c>
      <c r="F152">
        <v>2.55352037955E-3</v>
      </c>
      <c r="G152">
        <v>1.09772244286E-2</v>
      </c>
      <c r="H152">
        <v>3.3498955395499998E-2</v>
      </c>
      <c r="I152">
        <v>2.3708517179900001E-3</v>
      </c>
      <c r="J152">
        <v>-2.3708517179900001E-3</v>
      </c>
      <c r="K152">
        <v>1.1827820043899999E-3</v>
      </c>
      <c r="L152">
        <v>1.1827820043899999E-3</v>
      </c>
      <c r="M152">
        <v>2.5730052889700001E-2</v>
      </c>
      <c r="N152">
        <v>4.1267857901200002E-2</v>
      </c>
      <c r="O152">
        <v>50</v>
      </c>
      <c r="P152">
        <v>51.1</v>
      </c>
      <c r="Q152">
        <v>-2.01626336352E-3</v>
      </c>
      <c r="R152">
        <v>0.75692631515200004</v>
      </c>
      <c r="S152">
        <v>4.8098018341300001E-2</v>
      </c>
      <c r="T152">
        <v>1.10319942364</v>
      </c>
      <c r="U152">
        <v>4.1699133394500001E-2</v>
      </c>
      <c r="V152">
        <v>0.529713615227</v>
      </c>
      <c r="W152">
        <v>100</v>
      </c>
      <c r="X152">
        <v>50.5</v>
      </c>
      <c r="Y152">
        <v>1</v>
      </c>
      <c r="Z152">
        <v>2.4627623788699999</v>
      </c>
      <c r="AA152">
        <v>1.4627623788699999</v>
      </c>
      <c r="AB152">
        <v>1.2103121920300001E-2</v>
      </c>
      <c r="AC152">
        <v>0.58208418732900002</v>
      </c>
      <c r="AD152">
        <v>2.3944484004899999E-2</v>
      </c>
      <c r="AE152">
        <v>1.20123692567</v>
      </c>
      <c r="AF152">
        <v>1100</v>
      </c>
      <c r="AG152">
        <v>50.65</v>
      </c>
      <c r="AH152">
        <v>3.5471156679099999E-3</v>
      </c>
      <c r="AI152">
        <v>0.78527934753200002</v>
      </c>
      <c r="AJ152">
        <v>9.9722151290100002E-3</v>
      </c>
      <c r="AK152">
        <v>1.5191405842800001</v>
      </c>
      <c r="AL152">
        <v>400</v>
      </c>
      <c r="AM152">
        <v>50.375</v>
      </c>
      <c r="AN152">
        <v>-4.2135217445799997E-3</v>
      </c>
      <c r="AO152">
        <v>1.04870933354</v>
      </c>
      <c r="AP152">
        <v>-3.3048501389100001E-3</v>
      </c>
      <c r="AQ152">
        <v>1.97890953113</v>
      </c>
      <c r="AR152">
        <v>1900</v>
      </c>
      <c r="AS152">
        <v>50.15</v>
      </c>
      <c r="AT152">
        <v>-4.4679197585099998E-4</v>
      </c>
      <c r="AU152">
        <v>0.832812121834</v>
      </c>
      <c r="AV152">
        <v>-1.9233451573E-3</v>
      </c>
      <c r="AW152">
        <v>1.86151064426</v>
      </c>
      <c r="AX152">
        <v>1000</v>
      </c>
      <c r="AY152">
        <v>50.575000000000003</v>
      </c>
      <c r="AZ152">
        <v>50.65</v>
      </c>
    </row>
    <row r="153" spans="1:52" ht="19">
      <c r="A153" s="3">
        <v>42978</v>
      </c>
      <c r="B153" s="1" t="s">
        <v>194</v>
      </c>
      <c r="C153">
        <v>-2.5615015487899999E-3</v>
      </c>
      <c r="D153">
        <v>-2.3354179656299998E-3</v>
      </c>
      <c r="E153">
        <v>1.5788709560299999E-2</v>
      </c>
      <c r="F153">
        <v>-2.63965943453E-3</v>
      </c>
      <c r="G153">
        <v>-1.7132879918E-3</v>
      </c>
      <c r="H153">
        <v>-5.2704186730199998E-2</v>
      </c>
      <c r="I153" s="2">
        <v>7.8157885745499994E-5</v>
      </c>
      <c r="J153" s="2">
        <v>-7.8157885745499994E-5</v>
      </c>
      <c r="K153">
        <v>6.2212997382899999E-4</v>
      </c>
      <c r="L153">
        <v>6.2212997382899999E-4</v>
      </c>
      <c r="M153">
        <v>3.6915477169899999E-2</v>
      </c>
      <c r="N153">
        <v>-6.84928962906E-2</v>
      </c>
      <c r="O153">
        <v>26.18</v>
      </c>
      <c r="P153">
        <v>26.17</v>
      </c>
      <c r="Q153">
        <v>-1.6227500789399999E-2</v>
      </c>
      <c r="R153">
        <v>0.35397180520600002</v>
      </c>
      <c r="S153">
        <v>6.6217593335000005E-2</v>
      </c>
      <c r="T153">
        <v>-1.6363579588399999</v>
      </c>
      <c r="U153">
        <v>0.102048498505</v>
      </c>
      <c r="V153">
        <v>-2.4371448866400001</v>
      </c>
      <c r="W153">
        <v>1772</v>
      </c>
      <c r="X153">
        <v>26.27</v>
      </c>
      <c r="Y153">
        <v>0.343773873186</v>
      </c>
      <c r="Z153">
        <v>0.56229056598799998</v>
      </c>
      <c r="AA153">
        <v>0.21851669280300001</v>
      </c>
      <c r="AB153">
        <v>1.4070309820299999E-2</v>
      </c>
      <c r="AC153">
        <v>-0.10930934678900001</v>
      </c>
      <c r="AD153">
        <v>5.1483166581699998E-2</v>
      </c>
      <c r="AE153">
        <v>-0.69842836269700004</v>
      </c>
      <c r="AF153">
        <v>100</v>
      </c>
      <c r="AG153">
        <v>26.45</v>
      </c>
      <c r="AH153">
        <v>4.6682548322300003E-3</v>
      </c>
      <c r="AI153">
        <v>0.11894326005399999</v>
      </c>
      <c r="AJ153">
        <v>2.57839342245E-2</v>
      </c>
      <c r="AK153">
        <v>-1.06707090738E-2</v>
      </c>
      <c r="AL153">
        <v>100</v>
      </c>
      <c r="AM153">
        <v>26.324999999999999</v>
      </c>
      <c r="AN153">
        <v>5.1771393458500004E-3</v>
      </c>
      <c r="AO153">
        <v>0.10604415748</v>
      </c>
      <c r="AP153">
        <v>2.5860839113700002E-3</v>
      </c>
      <c r="AQ153">
        <v>0.83514422144300005</v>
      </c>
      <c r="AR153">
        <v>200</v>
      </c>
      <c r="AS153">
        <v>26.34</v>
      </c>
      <c r="AT153">
        <v>4.2810943855300003E-3</v>
      </c>
      <c r="AU153">
        <v>0.17297963279299999</v>
      </c>
      <c r="AV153">
        <v>-7.7219552715899996E-3</v>
      </c>
      <c r="AW153">
        <v>1.3074975589</v>
      </c>
      <c r="AX153">
        <v>100</v>
      </c>
      <c r="AY153">
        <v>26.335000000000001</v>
      </c>
      <c r="AZ153">
        <v>26.335000000000001</v>
      </c>
    </row>
    <row r="154" spans="1:52" ht="19">
      <c r="A154" s="3">
        <v>42978</v>
      </c>
      <c r="B154" s="1" t="s">
        <v>195</v>
      </c>
      <c r="C154">
        <v>-3.3321582404899999E-3</v>
      </c>
      <c r="D154">
        <v>-2.29340886885E-3</v>
      </c>
      <c r="E154">
        <v>2.1375673475099999E-2</v>
      </c>
      <c r="F154">
        <v>-8.3851358817300004E-4</v>
      </c>
      <c r="G154">
        <v>-4.4187278619199997E-3</v>
      </c>
      <c r="H154">
        <v>2.7072269186299999E-2</v>
      </c>
      <c r="I154">
        <v>2.4936446523199998E-3</v>
      </c>
      <c r="J154">
        <v>2.4936446523199998E-3</v>
      </c>
      <c r="K154">
        <v>2.1253189930799999E-3</v>
      </c>
      <c r="L154">
        <v>-2.1253189930799999E-3</v>
      </c>
      <c r="M154">
        <v>5.6965957111399998E-3</v>
      </c>
      <c r="N154">
        <v>5.6965957111399998E-3</v>
      </c>
      <c r="O154">
        <v>12.16</v>
      </c>
      <c r="P154">
        <v>12.1</v>
      </c>
      <c r="Q154">
        <v>-1.03697849693E-2</v>
      </c>
      <c r="R154">
        <v>0.83414603754500005</v>
      </c>
      <c r="S154">
        <v>-4.2335227619599999E-2</v>
      </c>
      <c r="T154">
        <v>-0.122625016882</v>
      </c>
      <c r="U154">
        <v>-4.3150282487499997E-2</v>
      </c>
      <c r="V154">
        <v>-0.71143674326999995</v>
      </c>
      <c r="W154">
        <v>2600</v>
      </c>
      <c r="X154">
        <v>12.26</v>
      </c>
      <c r="Y154">
        <v>0.82236842105300001</v>
      </c>
      <c r="Z154">
        <v>-1.3106919995199999</v>
      </c>
      <c r="AA154">
        <v>-2.1330604205700001</v>
      </c>
      <c r="AB154">
        <v>-1.67848199433E-2</v>
      </c>
      <c r="AC154">
        <v>0.95967982826800002</v>
      </c>
      <c r="AD154">
        <v>-2.3280910077900001E-2</v>
      </c>
      <c r="AE154">
        <v>-0.33794305756699999</v>
      </c>
      <c r="AF154">
        <v>1200</v>
      </c>
      <c r="AG154">
        <v>12.16</v>
      </c>
      <c r="AH154">
        <v>-1.98134180524E-2</v>
      </c>
      <c r="AI154">
        <v>1.03290553968</v>
      </c>
      <c r="AJ154">
        <v>-1.4864331364E-2</v>
      </c>
      <c r="AK154">
        <v>-0.54047952959599999</v>
      </c>
      <c r="AL154">
        <v>200</v>
      </c>
      <c r="AM154">
        <v>12.06</v>
      </c>
      <c r="AN154">
        <v>-1.65139382386E-2</v>
      </c>
      <c r="AO154">
        <v>0.90807325930299998</v>
      </c>
      <c r="AP154">
        <v>-1.20194825884E-2</v>
      </c>
      <c r="AQ154">
        <v>-0.64435237132500001</v>
      </c>
      <c r="AR154">
        <v>2300</v>
      </c>
      <c r="AS154">
        <v>12.12</v>
      </c>
      <c r="AT154">
        <v>-5.3935483114199998E-3</v>
      </c>
      <c r="AU154">
        <v>0.35970661029099998</v>
      </c>
      <c r="AV154">
        <v>-4.30124572154E-3</v>
      </c>
      <c r="AW154">
        <v>-1.0386586852999999</v>
      </c>
      <c r="AX154">
        <v>2600</v>
      </c>
      <c r="AY154">
        <v>12.17</v>
      </c>
      <c r="AZ154">
        <v>12.18</v>
      </c>
    </row>
    <row r="155" spans="1:52" ht="19">
      <c r="A155" s="3">
        <v>42978</v>
      </c>
      <c r="B155" s="1" t="s">
        <v>196</v>
      </c>
      <c r="C155">
        <v>2.0805192751700001E-2</v>
      </c>
      <c r="D155">
        <v>1.8475053565799999E-2</v>
      </c>
      <c r="E155">
        <v>-4.3256868137300002E-2</v>
      </c>
      <c r="F155">
        <v>-3.6235196217400002E-3</v>
      </c>
      <c r="G155">
        <v>-8.9319998142699999E-3</v>
      </c>
      <c r="H155">
        <v>-9.4377701788099996E-3</v>
      </c>
      <c r="I155">
        <v>1.7181673129999998E-2</v>
      </c>
      <c r="J155">
        <v>-2.44287123735E-2</v>
      </c>
      <c r="K155">
        <v>9.5430537515500003E-3</v>
      </c>
      <c r="L155">
        <v>-2.7407053380100001E-2</v>
      </c>
      <c r="M155">
        <v>3.3819097958500001E-2</v>
      </c>
      <c r="N155">
        <v>3.3819097958500001E-2</v>
      </c>
      <c r="O155">
        <v>18.149999999999999</v>
      </c>
      <c r="P155">
        <v>21.65</v>
      </c>
      <c r="Q155">
        <v>0.37665511419199998</v>
      </c>
      <c r="R155">
        <v>2.8314671643099998</v>
      </c>
      <c r="S155">
        <v>0.37428974321199998</v>
      </c>
      <c r="T155">
        <v>2.0369274529400001</v>
      </c>
      <c r="U155">
        <v>4.6244724257599998E-2</v>
      </c>
      <c r="V155">
        <v>-1.8101211213799999</v>
      </c>
      <c r="W155">
        <v>7450</v>
      </c>
      <c r="X155">
        <v>20.6</v>
      </c>
      <c r="Y155">
        <v>13.4986225895</v>
      </c>
      <c r="Z155">
        <v>11.596334735899999</v>
      </c>
      <c r="AA155">
        <v>-1.9022878536200001</v>
      </c>
      <c r="AB155">
        <v>0.27473661668400001</v>
      </c>
      <c r="AC155">
        <v>4.4486931717999996</v>
      </c>
      <c r="AD155">
        <v>0.26088622902000003</v>
      </c>
      <c r="AE155">
        <v>2.9996509151000001</v>
      </c>
      <c r="AF155">
        <v>36743</v>
      </c>
      <c r="AG155">
        <v>21.5</v>
      </c>
      <c r="AH155">
        <v>0.143323948778</v>
      </c>
      <c r="AI155">
        <v>7.6112766021900002</v>
      </c>
      <c r="AJ155">
        <v>0.146943432047</v>
      </c>
      <c r="AK155">
        <v>5.7838101262099997</v>
      </c>
      <c r="AL155">
        <v>500</v>
      </c>
      <c r="AM155">
        <v>21.375</v>
      </c>
      <c r="AN155">
        <v>8.4609045710799996E-2</v>
      </c>
      <c r="AO155">
        <v>9.6107509303699992</v>
      </c>
      <c r="AP155">
        <v>7.5968470599600005E-2</v>
      </c>
      <c r="AQ155">
        <v>8.2218541615399996</v>
      </c>
      <c r="AR155">
        <v>9150</v>
      </c>
      <c r="AS155">
        <v>21.25</v>
      </c>
      <c r="AT155">
        <v>5.1864462341599998E-2</v>
      </c>
      <c r="AU155">
        <v>11.168638125599999</v>
      </c>
      <c r="AV155">
        <v>4.1197302035400001E-2</v>
      </c>
      <c r="AW155">
        <v>9.9124549525300001</v>
      </c>
      <c r="AX155">
        <v>2000</v>
      </c>
      <c r="AY155">
        <v>21.45</v>
      </c>
      <c r="AZ155">
        <v>21.75</v>
      </c>
    </row>
    <row r="156" spans="1:52" ht="19">
      <c r="A156" s="3">
        <v>42978</v>
      </c>
      <c r="B156" s="1" t="s">
        <v>197</v>
      </c>
      <c r="C156">
        <v>3.1698030393200001E-3</v>
      </c>
      <c r="D156">
        <v>-2.9598072897199998E-3</v>
      </c>
      <c r="E156">
        <v>-5.0013003380899998E-3</v>
      </c>
      <c r="F156">
        <v>-1.72256405082E-2</v>
      </c>
      <c r="G156">
        <v>-7.9673486918000001E-3</v>
      </c>
      <c r="H156">
        <v>-1.5148679794400001E-2</v>
      </c>
      <c r="I156">
        <v>1.40558374689E-2</v>
      </c>
      <c r="J156">
        <v>-2.0395443547499999E-2</v>
      </c>
      <c r="K156">
        <v>5.0075414020800003E-3</v>
      </c>
      <c r="L156">
        <v>-5.0075414020800003E-3</v>
      </c>
      <c r="M156">
        <v>1.0147379456299999E-2</v>
      </c>
      <c r="N156">
        <v>-1.0147379456299999E-2</v>
      </c>
      <c r="O156">
        <v>12.95</v>
      </c>
      <c r="P156">
        <v>13.1</v>
      </c>
      <c r="Q156">
        <v>-4.6391906857000002E-2</v>
      </c>
      <c r="R156">
        <v>0.315764269253</v>
      </c>
      <c r="S156">
        <v>-0.79065866904799997</v>
      </c>
      <c r="T156">
        <v>4.7439520142899996</v>
      </c>
      <c r="U156">
        <v>-0.86787874626799999</v>
      </c>
      <c r="V156">
        <v>5.59337286371</v>
      </c>
      <c r="W156">
        <v>1758</v>
      </c>
      <c r="X156">
        <v>12.95</v>
      </c>
      <c r="Y156">
        <v>0</v>
      </c>
      <c r="Z156">
        <v>-3.9532933452400001</v>
      </c>
      <c r="AA156">
        <v>-3.9532933452400001</v>
      </c>
      <c r="AB156">
        <v>1.45175248607E-2</v>
      </c>
      <c r="AC156">
        <v>0.116516057134</v>
      </c>
      <c r="AD156">
        <v>-0.16209054067199999</v>
      </c>
      <c r="AE156">
        <v>0.108389196029</v>
      </c>
      <c r="AF156">
        <v>100</v>
      </c>
      <c r="AG156">
        <v>13</v>
      </c>
      <c r="AH156">
        <v>1.45175248607E-2</v>
      </c>
      <c r="AI156">
        <v>0.116516057134</v>
      </c>
      <c r="AJ156">
        <v>-0.16209054067199999</v>
      </c>
      <c r="AK156">
        <v>0.108389196029</v>
      </c>
      <c r="AL156">
        <v>100</v>
      </c>
      <c r="AM156">
        <v>13</v>
      </c>
      <c r="AN156">
        <v>7.4166232081600003E-3</v>
      </c>
      <c r="AO156">
        <v>0.238397946198</v>
      </c>
      <c r="AP156">
        <v>-5.9701139288799998E-2</v>
      </c>
      <c r="AQ156">
        <v>-1.6228142706699999</v>
      </c>
      <c r="AR156">
        <v>100</v>
      </c>
      <c r="AS156">
        <v>13.05</v>
      </c>
      <c r="AT156">
        <v>7.4166232081600003E-3</v>
      </c>
      <c r="AU156">
        <v>0.238397946198</v>
      </c>
      <c r="AV156">
        <v>-5.9701139288799998E-2</v>
      </c>
      <c r="AW156">
        <v>-1.6228142706699999</v>
      </c>
      <c r="AX156">
        <v>100</v>
      </c>
      <c r="AY156">
        <v>13.05</v>
      </c>
      <c r="AZ156">
        <v>13.2</v>
      </c>
    </row>
    <row r="157" spans="1:52" ht="19">
      <c r="A157" s="3">
        <v>42978</v>
      </c>
      <c r="B157" s="1" t="s">
        <v>198</v>
      </c>
      <c r="C157">
        <v>-2.41178266869E-4</v>
      </c>
      <c r="D157">
        <v>-9.06067153987E-4</v>
      </c>
      <c r="E157">
        <v>-3.2076306405300001E-2</v>
      </c>
      <c r="F157">
        <v>2.2773514792299998E-3</v>
      </c>
      <c r="G157">
        <v>6.6423816558299998E-3</v>
      </c>
      <c r="H157">
        <v>4.5150636386899999E-2</v>
      </c>
      <c r="I157">
        <v>2.0361732123599999E-3</v>
      </c>
      <c r="J157">
        <v>2.5185297461000002E-3</v>
      </c>
      <c r="K157">
        <v>5.7363145018500001E-3</v>
      </c>
      <c r="L157">
        <v>7.5484488098200003E-3</v>
      </c>
      <c r="M157">
        <v>1.30743299815E-2</v>
      </c>
      <c r="N157">
        <v>7.7226942792200007E-2</v>
      </c>
      <c r="O157">
        <v>45.3</v>
      </c>
      <c r="P157">
        <v>45.66</v>
      </c>
      <c r="Q157">
        <v>-1.83652817144E-3</v>
      </c>
      <c r="R157">
        <v>1.0247643610999999</v>
      </c>
      <c r="S157">
        <v>0.370256740207</v>
      </c>
      <c r="T157">
        <v>-8.4373232866999999</v>
      </c>
      <c r="U157">
        <v>0.29520155256899999</v>
      </c>
      <c r="V157">
        <v>-7.2971466862599996</v>
      </c>
      <c r="W157">
        <v>400</v>
      </c>
      <c r="X157">
        <v>45.76</v>
      </c>
      <c r="Y157">
        <v>1.01545253863</v>
      </c>
      <c r="Z157">
        <v>1.7021687726300001</v>
      </c>
      <c r="AA157">
        <v>0.68671623399500004</v>
      </c>
      <c r="AB157">
        <v>-1.8849670752999999E-3</v>
      </c>
      <c r="AC157">
        <v>1.0640766691100001</v>
      </c>
      <c r="AD157">
        <v>4.6234132701500001E-2</v>
      </c>
      <c r="AE157">
        <v>-5.5373731989600002E-2</v>
      </c>
      <c r="AF157">
        <v>200</v>
      </c>
      <c r="AG157">
        <v>45.67</v>
      </c>
      <c r="AH157">
        <v>-8.4858346626599992E-3</v>
      </c>
      <c r="AI157">
        <v>1.22896926843</v>
      </c>
      <c r="AJ157">
        <v>2.7600439067999999E-2</v>
      </c>
      <c r="AK157">
        <v>0.41477284315099999</v>
      </c>
      <c r="AL157">
        <v>100</v>
      </c>
      <c r="AM157">
        <v>45.49</v>
      </c>
      <c r="AN157">
        <v>-5.0092113763500002E-3</v>
      </c>
      <c r="AO157">
        <v>1.10277049629</v>
      </c>
      <c r="AP157">
        <v>1.7932306705400001E-2</v>
      </c>
      <c r="AQ157">
        <v>0.75238751476599997</v>
      </c>
      <c r="AR157">
        <v>100</v>
      </c>
      <c r="AS157">
        <v>45.739899999999999</v>
      </c>
      <c r="AT157">
        <v>2.6827450762500002E-4</v>
      </c>
      <c r="AU157">
        <v>0.86159310086399998</v>
      </c>
      <c r="AV157">
        <v>4.7971818110599997E-3</v>
      </c>
      <c r="AW157">
        <v>1.3814780279000001</v>
      </c>
      <c r="AX157">
        <v>100</v>
      </c>
      <c r="AY157">
        <v>45.755000000000003</v>
      </c>
      <c r="AZ157">
        <v>45.9499</v>
      </c>
    </row>
    <row r="158" spans="1:52" ht="19">
      <c r="A158" s="3">
        <v>42978</v>
      </c>
      <c r="B158" s="1" t="s">
        <v>199</v>
      </c>
      <c r="C158">
        <v>5.5863851863899999E-3</v>
      </c>
      <c r="D158">
        <v>2.5219947516700002E-3</v>
      </c>
      <c r="E158">
        <v>-3.5934959594600001E-3</v>
      </c>
      <c r="F158">
        <v>4.6884527123799997E-3</v>
      </c>
      <c r="G158">
        <v>5.0704283498600004E-3</v>
      </c>
      <c r="H158">
        <v>5.89882946871E-3</v>
      </c>
      <c r="I158">
        <v>8.9793247401800003E-4</v>
      </c>
      <c r="J158">
        <v>-8.9793247401800003E-4</v>
      </c>
      <c r="K158">
        <v>2.5484335981899998E-3</v>
      </c>
      <c r="L158">
        <v>2.5484335981899998E-3</v>
      </c>
      <c r="M158">
        <v>2.3053335092499999E-3</v>
      </c>
      <c r="N158">
        <v>9.4923254281700006E-3</v>
      </c>
      <c r="O158">
        <v>45.02</v>
      </c>
      <c r="P158">
        <v>46.39</v>
      </c>
      <c r="Q158">
        <v>2.70802582365E-2</v>
      </c>
      <c r="R158">
        <v>0.90790741749199999</v>
      </c>
      <c r="S158">
        <v>1.2044285601399999E-2</v>
      </c>
      <c r="T158">
        <v>0.72239772442000005</v>
      </c>
      <c r="U158">
        <v>7.19933539886E-3</v>
      </c>
      <c r="V158">
        <v>-0.65028753986900001</v>
      </c>
      <c r="W158">
        <v>4100</v>
      </c>
      <c r="X158">
        <v>45.65</v>
      </c>
      <c r="Y158">
        <v>1.3993780542000001</v>
      </c>
      <c r="Z158">
        <v>1.1420401685799999</v>
      </c>
      <c r="AA158">
        <v>-0.257337885617</v>
      </c>
      <c r="AB158">
        <v>8.5993116599400003E-3</v>
      </c>
      <c r="AC158">
        <v>1.1655572595999999</v>
      </c>
      <c r="AD158">
        <v>1.30454192209E-2</v>
      </c>
      <c r="AE158">
        <v>0.57317017185700003</v>
      </c>
      <c r="AF158">
        <v>6624</v>
      </c>
      <c r="AG158">
        <v>45.674999999999997</v>
      </c>
      <c r="AH158">
        <v>7.78668175845E-3</v>
      </c>
      <c r="AI158">
        <v>1.17347458366</v>
      </c>
      <c r="AJ158">
        <v>7.3901231348799997E-3</v>
      </c>
      <c r="AK158">
        <v>0.70255707594500005</v>
      </c>
      <c r="AL158">
        <v>200</v>
      </c>
      <c r="AM158">
        <v>45.87</v>
      </c>
      <c r="AN158">
        <v>8.6125324839000008E-3</v>
      </c>
      <c r="AO158">
        <v>1.14349809732</v>
      </c>
      <c r="AP158">
        <v>8.4319559471700001E-3</v>
      </c>
      <c r="AQ158">
        <v>0.66255475218000004</v>
      </c>
      <c r="AR158">
        <v>2302</v>
      </c>
      <c r="AS158">
        <v>46.04</v>
      </c>
      <c r="AT158">
        <v>9.9608275242199992E-3</v>
      </c>
      <c r="AU158">
        <v>1.0901565442600001</v>
      </c>
      <c r="AV158">
        <v>1.03365242883E-2</v>
      </c>
      <c r="AW158">
        <v>0.58320507898700003</v>
      </c>
      <c r="AX158">
        <v>1800</v>
      </c>
      <c r="AY158">
        <v>46.28</v>
      </c>
      <c r="AZ158">
        <v>46.31</v>
      </c>
    </row>
    <row r="159" spans="1:52" ht="19">
      <c r="A159" s="3">
        <v>42978</v>
      </c>
      <c r="B159" s="1" t="s">
        <v>57</v>
      </c>
      <c r="C159">
        <v>-7.5873784464800002E-3</v>
      </c>
      <c r="D159">
        <v>8.6445020746500005E-4</v>
      </c>
      <c r="E159">
        <v>5.0336134453800002E-2</v>
      </c>
      <c r="F159">
        <v>1.6757464367599999E-2</v>
      </c>
      <c r="G159">
        <v>2.4243777026499999E-3</v>
      </c>
      <c r="H159">
        <v>-6.2044817927200003E-3</v>
      </c>
      <c r="I159">
        <v>9.1700859211199994E-3</v>
      </c>
      <c r="J159">
        <v>2.4344842814100001E-2</v>
      </c>
      <c r="K159">
        <v>1.5599274951899999E-3</v>
      </c>
      <c r="L159">
        <v>1.5599274951899999E-3</v>
      </c>
      <c r="M159">
        <v>4.4131652661100002E-2</v>
      </c>
      <c r="N159">
        <v>-5.6540616246500003E-2</v>
      </c>
      <c r="O159">
        <v>8.5</v>
      </c>
      <c r="P159">
        <v>7.9699</v>
      </c>
      <c r="Q159">
        <v>-0.24434648322300001</v>
      </c>
      <c r="R159">
        <v>-0.46434531330399997</v>
      </c>
      <c r="S159">
        <v>0.32737156137599999</v>
      </c>
      <c r="T159">
        <v>-2.5852409873100002</v>
      </c>
      <c r="U159">
        <v>0.40475830917799999</v>
      </c>
      <c r="V159">
        <v>1.46933981052</v>
      </c>
      <c r="W159">
        <v>100</v>
      </c>
      <c r="X159">
        <v>7.96</v>
      </c>
      <c r="Y159">
        <v>-6.3529411764699999</v>
      </c>
      <c r="Z159">
        <v>5.9832152434400001</v>
      </c>
      <c r="AA159">
        <v>12.3361564199</v>
      </c>
      <c r="AB159">
        <v>-0.16133312020500001</v>
      </c>
      <c r="AC159">
        <v>-1.3856905370799999</v>
      </c>
      <c r="AD159">
        <v>0.228546614195</v>
      </c>
      <c r="AE159">
        <v>-1.0385676270899999</v>
      </c>
      <c r="AF159">
        <v>350</v>
      </c>
      <c r="AG159">
        <v>7.9</v>
      </c>
      <c r="AH159">
        <v>-0.16133312020500001</v>
      </c>
      <c r="AI159">
        <v>-1.3856905370799999</v>
      </c>
      <c r="AJ159">
        <v>0.228546614195</v>
      </c>
      <c r="AK159">
        <v>-1.0385676270899999</v>
      </c>
      <c r="AL159">
        <v>350</v>
      </c>
      <c r="AM159">
        <v>7.9</v>
      </c>
      <c r="AN159">
        <v>-6.6179562651000001E-2</v>
      </c>
      <c r="AO159">
        <v>-3.0996293083299999</v>
      </c>
      <c r="AP159">
        <v>0.108328303738</v>
      </c>
      <c r="AQ159">
        <v>1.1268461378000001</v>
      </c>
      <c r="AR159">
        <v>200</v>
      </c>
      <c r="AS159">
        <v>7.9256000000000002</v>
      </c>
      <c r="AT159">
        <v>-6.6179562651000001E-2</v>
      </c>
      <c r="AU159">
        <v>-3.0996293083299999</v>
      </c>
      <c r="AV159">
        <v>0.108328303738</v>
      </c>
      <c r="AW159">
        <v>1.1268461378000001</v>
      </c>
      <c r="AX159">
        <v>200</v>
      </c>
      <c r="AY159">
        <v>7.9256000000000002</v>
      </c>
    </row>
    <row r="160" spans="1:52" ht="19">
      <c r="A160" s="3">
        <v>42978</v>
      </c>
      <c r="B160" s="1" t="s">
        <v>200</v>
      </c>
      <c r="C160">
        <v>3.0685507252299999E-3</v>
      </c>
      <c r="D160">
        <v>6.0600155240099996E-3</v>
      </c>
      <c r="E160">
        <v>1.0782722272E-2</v>
      </c>
      <c r="F160">
        <v>-3.2969395775900003E-2</v>
      </c>
      <c r="G160">
        <v>-5.30239366278E-3</v>
      </c>
      <c r="H160">
        <v>-3.0847052962699999E-2</v>
      </c>
      <c r="I160">
        <v>2.9900845050699999E-2</v>
      </c>
      <c r="J160">
        <v>-3.6037946501199999E-2</v>
      </c>
      <c r="K160">
        <v>7.5762186123600004E-4</v>
      </c>
      <c r="L160">
        <v>-1.1362409186799999E-2</v>
      </c>
      <c r="M160">
        <v>2.0064330690699999E-2</v>
      </c>
      <c r="N160">
        <v>-4.16297752346E-2</v>
      </c>
      <c r="O160">
        <v>8.19</v>
      </c>
      <c r="P160">
        <v>8.19</v>
      </c>
      <c r="Q160">
        <v>-1.9965186824499998E-3</v>
      </c>
      <c r="R160">
        <v>-1.3913501183100001</v>
      </c>
      <c r="S160">
        <v>-5.0983464524699998E-2</v>
      </c>
      <c r="T160">
        <v>0.93568276201300005</v>
      </c>
      <c r="U160">
        <v>-0.104416915271</v>
      </c>
      <c r="V160">
        <v>3.6235259488999998</v>
      </c>
      <c r="W160">
        <v>600</v>
      </c>
      <c r="X160">
        <v>8.1</v>
      </c>
      <c r="Y160">
        <v>-1.0989010989000001</v>
      </c>
      <c r="Z160">
        <v>-0.54992420842199996</v>
      </c>
      <c r="AA160">
        <v>0.548976890479</v>
      </c>
      <c r="AB160">
        <v>7.6743920377600004E-3</v>
      </c>
      <c r="AC160">
        <v>-1.4257647392599999</v>
      </c>
      <c r="AD160">
        <v>-1.7141108447200001E-2</v>
      </c>
      <c r="AE160">
        <v>3.4683535629399999E-2</v>
      </c>
      <c r="AF160">
        <v>1300</v>
      </c>
      <c r="AG160">
        <v>8.1</v>
      </c>
      <c r="AH160">
        <v>5.6928228679100001E-3</v>
      </c>
      <c r="AI160">
        <v>-1.35865342247</v>
      </c>
      <c r="AJ160">
        <v>-3.4386943364300003E-2</v>
      </c>
      <c r="AK160">
        <v>0.52498631515399996</v>
      </c>
      <c r="AL160">
        <v>800</v>
      </c>
      <c r="AM160">
        <v>8.09</v>
      </c>
      <c r="AN160">
        <v>6.4711847290700002E-3</v>
      </c>
      <c r="AO160">
        <v>-1.3840815207699999</v>
      </c>
      <c r="AP160">
        <v>-5.5478022876400003E-2</v>
      </c>
      <c r="AQ160">
        <v>1.2888917660300001</v>
      </c>
      <c r="AR160">
        <v>100</v>
      </c>
      <c r="AS160">
        <v>8.15</v>
      </c>
      <c r="AT160">
        <v>3.7312109326500002E-3</v>
      </c>
      <c r="AU160">
        <v>-1.24506715092</v>
      </c>
      <c r="AV160">
        <v>-7.3467497094099998E-2</v>
      </c>
      <c r="AW160">
        <v>2.07093505939</v>
      </c>
      <c r="AX160">
        <v>100</v>
      </c>
      <c r="AY160">
        <v>8.1349999999999998</v>
      </c>
      <c r="AZ160">
        <v>8.1349999999999998</v>
      </c>
    </row>
    <row r="161" spans="1:52" ht="19">
      <c r="A161" s="3">
        <v>42978</v>
      </c>
      <c r="B161" s="1" t="s">
        <v>201</v>
      </c>
      <c r="C161">
        <v>2.17551303474E-3</v>
      </c>
      <c r="D161">
        <v>1.4109426002299999E-3</v>
      </c>
      <c r="E161">
        <v>-1.27823736567E-2</v>
      </c>
      <c r="F161">
        <v>2.4079910295799999E-3</v>
      </c>
      <c r="G161">
        <v>5.6712012821500003E-3</v>
      </c>
      <c r="H161">
        <v>5.6939186827999998E-3</v>
      </c>
      <c r="I161">
        <v>2.32477994843E-4</v>
      </c>
      <c r="J161">
        <v>2.32477994843E-4</v>
      </c>
      <c r="K161">
        <v>4.2602586819199999E-3</v>
      </c>
      <c r="L161">
        <v>4.2602586819199999E-3</v>
      </c>
      <c r="M161">
        <v>7.08845497389E-3</v>
      </c>
      <c r="N161">
        <v>1.8476292339499999E-2</v>
      </c>
      <c r="O161">
        <v>8.09</v>
      </c>
      <c r="P161">
        <v>8.19</v>
      </c>
      <c r="Q161">
        <v>4.4654058479200003E-3</v>
      </c>
      <c r="R161">
        <v>0.168077632236</v>
      </c>
      <c r="S161">
        <v>4.1315899442699998E-2</v>
      </c>
      <c r="T161">
        <v>-0.32987603989800002</v>
      </c>
      <c r="U161">
        <v>3.3230438720100001E-2</v>
      </c>
      <c r="V161">
        <v>-0.42124758605099999</v>
      </c>
      <c r="W161">
        <v>500</v>
      </c>
      <c r="X161">
        <v>8.1199999999999992</v>
      </c>
      <c r="Y161">
        <v>0.37082818294199998</v>
      </c>
      <c r="Z161">
        <v>0.88567965200300003</v>
      </c>
      <c r="AA161">
        <v>0.51485146906099999</v>
      </c>
      <c r="AB161">
        <v>1.5659621732200001E-2</v>
      </c>
      <c r="AC161">
        <v>3.7012849186500003E-2</v>
      </c>
      <c r="AD161">
        <v>2.0501040002700002E-2</v>
      </c>
      <c r="AE161">
        <v>3.93706026231E-2</v>
      </c>
      <c r="AF161">
        <v>1400</v>
      </c>
      <c r="AG161">
        <v>8.17</v>
      </c>
      <c r="AH161">
        <v>1.30477563007E-2</v>
      </c>
      <c r="AI161">
        <v>9.1334002625700003E-2</v>
      </c>
      <c r="AJ161">
        <v>1.6883605243700001E-2</v>
      </c>
      <c r="AK161">
        <v>0.12263665178700001</v>
      </c>
      <c r="AL161">
        <v>100</v>
      </c>
      <c r="AM161">
        <v>8.19</v>
      </c>
      <c r="AN161">
        <v>1.20721049215E-2</v>
      </c>
      <c r="AO161">
        <v>0.121707381191</v>
      </c>
      <c r="AP161">
        <v>7.69655436297E-3</v>
      </c>
      <c r="AQ161">
        <v>0.42355065270600001</v>
      </c>
      <c r="AR161">
        <v>430</v>
      </c>
      <c r="AS161">
        <v>8.1961999999999993</v>
      </c>
      <c r="AT161">
        <v>6.9048201337999996E-3</v>
      </c>
      <c r="AU161">
        <v>0.36271744667599998</v>
      </c>
      <c r="AV161">
        <v>8.5281664157200001E-4</v>
      </c>
      <c r="AW161">
        <v>0.72451396710100002</v>
      </c>
      <c r="AX161">
        <v>3930</v>
      </c>
      <c r="AY161">
        <v>8.1850000000000005</v>
      </c>
      <c r="AZ161">
        <v>8.19</v>
      </c>
    </row>
    <row r="162" spans="1:52" ht="19">
      <c r="A162" s="3">
        <v>42978</v>
      </c>
      <c r="B162" s="1" t="s">
        <v>202</v>
      </c>
      <c r="C162" s="2">
        <v>7.4419377287799994E-5</v>
      </c>
      <c r="D162">
        <v>4.0594469184499996E-3</v>
      </c>
      <c r="E162">
        <v>1.2629418047200001E-2</v>
      </c>
      <c r="F162">
        <v>1.26014334572E-3</v>
      </c>
      <c r="G162">
        <v>3.1044788146699998E-3</v>
      </c>
      <c r="H162">
        <v>1.4729961803E-2</v>
      </c>
      <c r="I162">
        <v>1.1857239684299999E-3</v>
      </c>
      <c r="J162">
        <v>1.1857239684299999E-3</v>
      </c>
      <c r="K162">
        <v>9.5496810378100001E-4</v>
      </c>
      <c r="L162">
        <v>-9.5496810378100001E-4</v>
      </c>
      <c r="M162">
        <v>2.1005437557199999E-3</v>
      </c>
      <c r="N162">
        <v>2.1005437557199999E-3</v>
      </c>
      <c r="O162">
        <v>81.5</v>
      </c>
      <c r="P162">
        <v>83.71</v>
      </c>
      <c r="Q162">
        <v>3.6390461112199998E-2</v>
      </c>
      <c r="R162">
        <v>1.24737482684</v>
      </c>
      <c r="S162">
        <v>3.7112682688999997E-2</v>
      </c>
      <c r="T162">
        <v>0.86536175871999998</v>
      </c>
      <c r="U162">
        <v>1.09257391622E-2</v>
      </c>
      <c r="V162">
        <v>-0.58655077864000005</v>
      </c>
      <c r="W162">
        <v>143562</v>
      </c>
      <c r="X162">
        <v>83.27</v>
      </c>
      <c r="Y162">
        <v>2.1717791411</v>
      </c>
      <c r="Z162">
        <v>1.90324260484</v>
      </c>
      <c r="AA162">
        <v>-0.268536536263</v>
      </c>
      <c r="AB162">
        <v>2.6447252565399999E-2</v>
      </c>
      <c r="AC162">
        <v>1.34328361986</v>
      </c>
      <c r="AD162">
        <v>3.8320665864300003E-2</v>
      </c>
      <c r="AE162">
        <v>0.64101384579999998</v>
      </c>
      <c r="AF162">
        <v>128814</v>
      </c>
      <c r="AG162">
        <v>84</v>
      </c>
      <c r="AH162">
        <v>9.6705934769399995E-3</v>
      </c>
      <c r="AI162">
        <v>1.76553791634</v>
      </c>
      <c r="AJ162">
        <v>1.9173373889599998E-2</v>
      </c>
      <c r="AK162">
        <v>1.12425408482</v>
      </c>
      <c r="AL162">
        <v>139146</v>
      </c>
      <c r="AM162">
        <v>83</v>
      </c>
      <c r="AN162">
        <v>2.9169397798900001E-3</v>
      </c>
      <c r="AO162">
        <v>1.9866669270999999</v>
      </c>
      <c r="AP162">
        <v>9.3212734224399994E-3</v>
      </c>
      <c r="AQ162">
        <v>1.45134398641</v>
      </c>
      <c r="AR162">
        <v>101487</v>
      </c>
      <c r="AS162">
        <v>83.471000000000004</v>
      </c>
      <c r="AT162">
        <v>-2.63906631957E-3</v>
      </c>
      <c r="AU162">
        <v>2.2646427016400001</v>
      </c>
      <c r="AV162">
        <v>1.6428431134000001E-3</v>
      </c>
      <c r="AW162">
        <v>1.83532312885</v>
      </c>
      <c r="AX162">
        <v>36371</v>
      </c>
      <c r="AY162">
        <v>82.87</v>
      </c>
      <c r="AZ162">
        <v>83.11</v>
      </c>
    </row>
    <row r="163" spans="1:52" ht="19">
      <c r="A163" s="3">
        <v>42978</v>
      </c>
      <c r="B163" s="1" t="s">
        <v>203</v>
      </c>
      <c r="C163">
        <v>-2.5197645524700002E-3</v>
      </c>
      <c r="D163">
        <v>-9.2190139568399995E-3</v>
      </c>
      <c r="E163">
        <v>-2.9562355629799999E-2</v>
      </c>
      <c r="F163">
        <v>-6.0090113328000001E-3</v>
      </c>
      <c r="G163">
        <v>1.5697295262300001E-3</v>
      </c>
      <c r="H163">
        <v>-2.7272909510700001E-2</v>
      </c>
      <c r="I163">
        <v>3.4892467803299999E-3</v>
      </c>
      <c r="J163">
        <v>-3.4892467803299999E-3</v>
      </c>
      <c r="K163">
        <v>7.64928443061E-3</v>
      </c>
      <c r="L163">
        <v>1.0788743483099999E-2</v>
      </c>
      <c r="M163">
        <v>2.2894461191499999E-3</v>
      </c>
      <c r="N163">
        <v>2.2894461191499999E-3</v>
      </c>
      <c r="O163">
        <v>43.34</v>
      </c>
      <c r="P163">
        <v>43.32</v>
      </c>
      <c r="Q163">
        <v>6.0162156664899998E-2</v>
      </c>
      <c r="R163">
        <v>0.48086524725099999</v>
      </c>
      <c r="S163">
        <v>0.160501884225</v>
      </c>
      <c r="T163">
        <v>0.20982119015699999</v>
      </c>
      <c r="U163">
        <v>0.10527684276099999</v>
      </c>
      <c r="V163">
        <v>-0.37440061054500001</v>
      </c>
      <c r="W163">
        <v>1600</v>
      </c>
      <c r="X163">
        <v>44.19</v>
      </c>
      <c r="Y163">
        <v>1.96123673281</v>
      </c>
      <c r="Z163">
        <v>4.7314112936099999</v>
      </c>
      <c r="AA163">
        <v>2.7701745608000001</v>
      </c>
      <c r="AB163">
        <v>1.28849415025E-2</v>
      </c>
      <c r="AC163">
        <v>1.0945339968100001</v>
      </c>
      <c r="AD163">
        <v>3.84542761903E-2</v>
      </c>
      <c r="AE163">
        <v>1.7425094807399999</v>
      </c>
      <c r="AF163">
        <v>200</v>
      </c>
      <c r="AG163">
        <v>43.91</v>
      </c>
      <c r="AH163">
        <v>3.8098172800300001E-3</v>
      </c>
      <c r="AI163">
        <v>1.29078500134</v>
      </c>
      <c r="AJ163">
        <v>4.2752150446499996E-3</v>
      </c>
      <c r="AK163">
        <v>2.5004125476199999</v>
      </c>
      <c r="AL163">
        <v>3400</v>
      </c>
      <c r="AM163">
        <v>44.05</v>
      </c>
      <c r="AN163">
        <v>1.9640748015899998E-3</v>
      </c>
      <c r="AO163">
        <v>1.3555589076100001</v>
      </c>
      <c r="AP163">
        <v>-5.2300451914199996E-3</v>
      </c>
      <c r="AQ163">
        <v>2.8144404917200001</v>
      </c>
      <c r="AR163">
        <v>100</v>
      </c>
      <c r="AS163">
        <v>44.01</v>
      </c>
      <c r="AT163">
        <v>-1.25936658863E-3</v>
      </c>
      <c r="AU163">
        <v>1.51183335702</v>
      </c>
      <c r="AV163">
        <v>-1.4022607064200001E-2</v>
      </c>
      <c r="AW163">
        <v>3.2084547363699998</v>
      </c>
      <c r="AX163">
        <v>600</v>
      </c>
      <c r="AY163">
        <v>43.85</v>
      </c>
      <c r="AZ163">
        <v>44.015000000000001</v>
      </c>
    </row>
    <row r="164" spans="1:52" ht="19">
      <c r="A164" s="3">
        <v>42978</v>
      </c>
      <c r="B164" s="1" t="s">
        <v>204</v>
      </c>
      <c r="C164">
        <v>1.7726925815800001E-3</v>
      </c>
      <c r="D164">
        <v>1.0827536685800001E-2</v>
      </c>
      <c r="E164">
        <v>3.0415758765099998E-2</v>
      </c>
      <c r="F164">
        <v>-5.15455286171E-3</v>
      </c>
      <c r="G164">
        <v>-1.8185570569300001E-2</v>
      </c>
      <c r="H164">
        <v>-6.0696290165300003E-2</v>
      </c>
      <c r="I164">
        <v>3.3818602801200001E-3</v>
      </c>
      <c r="J164">
        <v>-6.9272454432899996E-3</v>
      </c>
      <c r="K164">
        <v>7.3580338834899998E-3</v>
      </c>
      <c r="L164">
        <v>-2.90131072552E-2</v>
      </c>
      <c r="M164">
        <v>3.0280531400200001E-2</v>
      </c>
      <c r="N164">
        <v>-9.1112048930399994E-2</v>
      </c>
      <c r="O164">
        <v>8.39</v>
      </c>
      <c r="P164">
        <v>8.25</v>
      </c>
      <c r="Q164">
        <v>-6.6060224436100004E-2</v>
      </c>
      <c r="R164">
        <v>-0.99989880135800002</v>
      </c>
      <c r="S164">
        <v>0.19974316739299999</v>
      </c>
      <c r="T164">
        <v>-3.4939597774200002</v>
      </c>
      <c r="U164">
        <v>1.39477526836E-2</v>
      </c>
      <c r="V164">
        <v>3.4085151577200001</v>
      </c>
      <c r="W164">
        <v>200</v>
      </c>
      <c r="X164">
        <v>8.24</v>
      </c>
      <c r="Y164">
        <v>-1.7878426698500001</v>
      </c>
      <c r="Z164">
        <v>1.67823388497</v>
      </c>
      <c r="AA164">
        <v>3.4660765548099999</v>
      </c>
      <c r="AB164">
        <v>-1.38277655444E-2</v>
      </c>
      <c r="AC164">
        <v>-1.5535678768000001</v>
      </c>
      <c r="AD164">
        <v>1.25017880943E-2</v>
      </c>
      <c r="AE164">
        <v>0.32235802411800002</v>
      </c>
      <c r="AF164">
        <v>200</v>
      </c>
      <c r="AG164">
        <v>8.19</v>
      </c>
      <c r="AH164">
        <v>-1.3691427349E-2</v>
      </c>
      <c r="AI164">
        <v>-1.55880555582</v>
      </c>
      <c r="AJ164">
        <v>3.6544129385900001E-3</v>
      </c>
      <c r="AK164">
        <v>0.52255386242699997</v>
      </c>
      <c r="AL164">
        <v>100</v>
      </c>
      <c r="AM164">
        <v>8.18</v>
      </c>
      <c r="AN164">
        <v>-5.9053730973999997E-3</v>
      </c>
      <c r="AO164">
        <v>-1.79745990328</v>
      </c>
      <c r="AP164">
        <v>1.66928705929E-3</v>
      </c>
      <c r="AQ164">
        <v>0.58428903518999997</v>
      </c>
      <c r="AR164">
        <v>200</v>
      </c>
      <c r="AS164">
        <v>8.1999999999999993</v>
      </c>
      <c r="AT164">
        <v>-2.3936246039499998E-3</v>
      </c>
      <c r="AU164">
        <v>-1.9585571297</v>
      </c>
      <c r="AV164">
        <v>-1.8252057972099999E-3</v>
      </c>
      <c r="AW164">
        <v>0.746317843338</v>
      </c>
      <c r="AX164">
        <v>725</v>
      </c>
      <c r="AY164">
        <v>8.1999999999999993</v>
      </c>
      <c r="AZ164">
        <v>8.2100000000000009</v>
      </c>
    </row>
    <row r="165" spans="1:52" ht="19">
      <c r="A165" s="3">
        <v>42978</v>
      </c>
      <c r="B165" s="1" t="s">
        <v>205</v>
      </c>
      <c r="C165">
        <v>5.2366887194799996E-3</v>
      </c>
      <c r="D165">
        <v>-4.0119136747700001E-3</v>
      </c>
      <c r="E165">
        <v>8.9413493137400005E-2</v>
      </c>
      <c r="F165">
        <v>0.117531200258</v>
      </c>
      <c r="G165">
        <v>0.12787693165</v>
      </c>
      <c r="H165">
        <v>0.19640528885299999</v>
      </c>
      <c r="I165">
        <v>0.112294511539</v>
      </c>
      <c r="J165">
        <v>0.112294511539</v>
      </c>
      <c r="K165">
        <v>0.12386501797500001</v>
      </c>
      <c r="L165">
        <v>0.131888845325</v>
      </c>
      <c r="M165">
        <v>0.106991795716</v>
      </c>
      <c r="N165">
        <v>0.106991795716</v>
      </c>
      <c r="O165">
        <v>2.5</v>
      </c>
      <c r="P165">
        <v>2.5</v>
      </c>
      <c r="Q165">
        <v>-3.7237127486999998E-2</v>
      </c>
      <c r="R165">
        <v>0.75813764836499997</v>
      </c>
      <c r="S165">
        <v>0.2464522244</v>
      </c>
      <c r="T165">
        <v>-1.11079408489</v>
      </c>
      <c r="U165">
        <v>0.29495467703</v>
      </c>
      <c r="V165">
        <v>-2.09030856022</v>
      </c>
      <c r="W165">
        <v>700</v>
      </c>
      <c r="X165">
        <v>2.5</v>
      </c>
      <c r="Y165">
        <v>0</v>
      </c>
      <c r="Z165">
        <v>5.2075648931199998</v>
      </c>
      <c r="AA165">
        <v>5.2075648931199998</v>
      </c>
      <c r="AB165">
        <v>4.9999918984800003E-2</v>
      </c>
      <c r="AC165">
        <v>-0.120214320022</v>
      </c>
      <c r="AD165">
        <v>3.7138647264799998E-2</v>
      </c>
      <c r="AE165">
        <v>1.6431993410800001</v>
      </c>
      <c r="AF165">
        <v>200</v>
      </c>
      <c r="AG165">
        <v>2.5499999999999998</v>
      </c>
      <c r="AH165">
        <v>4.5117820362099999E-2</v>
      </c>
      <c r="AI165">
        <v>-3.7023709861600002E-2</v>
      </c>
      <c r="AJ165">
        <v>-8.3064400169800004E-2</v>
      </c>
      <c r="AK165">
        <v>3.8052495230200001</v>
      </c>
      <c r="AL165">
        <v>300</v>
      </c>
      <c r="AM165">
        <v>2.6</v>
      </c>
      <c r="AN165">
        <v>3.6255362827200002E-2</v>
      </c>
      <c r="AO165">
        <v>0.21488567758999999</v>
      </c>
      <c r="AP165">
        <v>-5.7516813526999999E-2</v>
      </c>
      <c r="AQ165">
        <v>3.0763734816100001</v>
      </c>
      <c r="AR165">
        <v>1945</v>
      </c>
      <c r="AS165">
        <v>2.6</v>
      </c>
      <c r="AT165">
        <v>2.8028197562599999E-2</v>
      </c>
      <c r="AU165">
        <v>0.50396578229699995</v>
      </c>
      <c r="AV165">
        <v>2.7681880390899999E-3</v>
      </c>
      <c r="AW165">
        <v>0.96773841358799995</v>
      </c>
      <c r="AX165">
        <v>1195</v>
      </c>
      <c r="AY165">
        <v>2.6</v>
      </c>
      <c r="AZ165">
        <v>2.6</v>
      </c>
    </row>
    <row r="166" spans="1:52" ht="19">
      <c r="A166" s="3">
        <v>42978</v>
      </c>
      <c r="B166" s="1" t="s">
        <v>72</v>
      </c>
      <c r="C166">
        <v>4.98785600152E-4</v>
      </c>
      <c r="D166">
        <v>5.8828830032900002E-4</v>
      </c>
      <c r="E166">
        <v>-4.9874731260100003E-3</v>
      </c>
      <c r="F166">
        <v>-5.6017543930599999E-3</v>
      </c>
      <c r="G166">
        <v>5.2099805839899999E-4</v>
      </c>
      <c r="H166">
        <v>-1.03090357706E-2</v>
      </c>
      <c r="I166">
        <v>5.1029687929100001E-3</v>
      </c>
      <c r="J166">
        <v>-6.1005399932199996E-3</v>
      </c>
      <c r="K166" s="2">
        <v>6.7290241929599998E-5</v>
      </c>
      <c r="L166" s="2">
        <v>-6.7290241929599998E-5</v>
      </c>
      <c r="M166">
        <v>5.32156264457E-3</v>
      </c>
      <c r="N166">
        <v>-5.32156264457E-3</v>
      </c>
      <c r="O166">
        <v>30.18</v>
      </c>
      <c r="P166">
        <v>30.3</v>
      </c>
      <c r="Q166">
        <v>1.00842525492E-2</v>
      </c>
      <c r="R166">
        <v>0.113267304774</v>
      </c>
      <c r="S166">
        <v>-1.81121972127E-2</v>
      </c>
      <c r="T166">
        <v>0.76095871921900005</v>
      </c>
      <c r="U166">
        <v>-1.35480153523E-2</v>
      </c>
      <c r="V166">
        <v>0.34146938740400001</v>
      </c>
      <c r="W166">
        <v>2635</v>
      </c>
      <c r="X166">
        <v>30.259899999999998</v>
      </c>
      <c r="Y166">
        <v>0.26474486414800003</v>
      </c>
      <c r="Z166">
        <v>0.200672321742</v>
      </c>
      <c r="AA166">
        <v>-6.4072542406300004E-2</v>
      </c>
      <c r="AB166">
        <v>6.6903532094899996E-3</v>
      </c>
      <c r="AC166">
        <v>0.16964649613300001</v>
      </c>
      <c r="AD166">
        <v>1.4473629693199999E-3</v>
      </c>
      <c r="AE166">
        <v>0.340242026004</v>
      </c>
      <c r="AF166">
        <v>800</v>
      </c>
      <c r="AG166">
        <v>30.31</v>
      </c>
      <c r="AH166">
        <v>3.6776791077099999E-3</v>
      </c>
      <c r="AI166">
        <v>0.23887674114599999</v>
      </c>
      <c r="AJ166">
        <v>4.9116465367300005E-4</v>
      </c>
      <c r="AK166">
        <v>0.36909371604500002</v>
      </c>
      <c r="AL166">
        <v>200</v>
      </c>
      <c r="AM166">
        <v>30.335000000000001</v>
      </c>
      <c r="AN166">
        <v>2.8424831043499998E-3</v>
      </c>
      <c r="AO166">
        <v>0.26941453837599999</v>
      </c>
      <c r="AP166">
        <v>-2.54900228091E-3</v>
      </c>
      <c r="AQ166">
        <v>0.47370216424700001</v>
      </c>
      <c r="AR166">
        <v>200</v>
      </c>
      <c r="AS166">
        <v>30.33</v>
      </c>
      <c r="AT166">
        <v>9.6692291424499996E-4</v>
      </c>
      <c r="AU166">
        <v>0.35070233487500002</v>
      </c>
      <c r="AV166">
        <v>-6.7143306290300001E-3</v>
      </c>
      <c r="AW166">
        <v>0.66943564745999995</v>
      </c>
      <c r="AX166">
        <v>100</v>
      </c>
      <c r="AY166">
        <v>30.364999999999998</v>
      </c>
      <c r="AZ166">
        <v>30.43</v>
      </c>
    </row>
    <row r="167" spans="1:52" ht="19">
      <c r="A167" s="3">
        <v>42978</v>
      </c>
      <c r="B167" s="1" t="s">
        <v>206</v>
      </c>
      <c r="C167">
        <v>-3.7374362213899999E-3</v>
      </c>
      <c r="D167">
        <v>-1.8458701281699999E-3</v>
      </c>
      <c r="E167">
        <v>0.101439954468</v>
      </c>
      <c r="F167">
        <v>-9.1792772629100002E-4</v>
      </c>
      <c r="G167">
        <v>2.5219854142199999E-3</v>
      </c>
      <c r="H167">
        <v>2.9553334716900002E-2</v>
      </c>
      <c r="I167">
        <v>2.8195084951000001E-3</v>
      </c>
      <c r="J167">
        <v>2.8195084951000001E-3</v>
      </c>
      <c r="K167">
        <v>6.7611528604799998E-4</v>
      </c>
      <c r="L167">
        <v>4.3678555423899996E-3</v>
      </c>
      <c r="M167">
        <v>7.1886619750899994E-2</v>
      </c>
      <c r="N167">
        <v>-7.1886619750899994E-2</v>
      </c>
      <c r="O167">
        <v>14</v>
      </c>
      <c r="P167">
        <v>13.82</v>
      </c>
      <c r="Q167">
        <v>-9.7004399585900007E-3</v>
      </c>
      <c r="R167">
        <v>-0.77328243616299996</v>
      </c>
      <c r="S167">
        <v>-0.22511157539900001</v>
      </c>
      <c r="T167">
        <v>4.3401546014000001</v>
      </c>
      <c r="U167">
        <v>-0.36087259008599998</v>
      </c>
      <c r="V167">
        <v>8.5806819712200006</v>
      </c>
      <c r="W167">
        <v>400</v>
      </c>
      <c r="X167">
        <v>13.899900000000001</v>
      </c>
      <c r="Y167">
        <v>-0.71499999999999997</v>
      </c>
      <c r="Z167">
        <v>-1.51381300985</v>
      </c>
      <c r="AA167">
        <v>-0.79881300984799997</v>
      </c>
      <c r="AB167">
        <v>-1.5333204126700001E-2</v>
      </c>
      <c r="AC167">
        <v>-0.71747648722599999</v>
      </c>
      <c r="AD167">
        <v>-2.4268313724900001E-2</v>
      </c>
      <c r="AE167">
        <v>-3.6116976449799998E-2</v>
      </c>
      <c r="AF167">
        <v>200</v>
      </c>
      <c r="AG167">
        <v>13.73</v>
      </c>
      <c r="AH167">
        <v>-1.47078608729E-2</v>
      </c>
      <c r="AI167">
        <v>-0.73631618125300002</v>
      </c>
      <c r="AJ167">
        <v>-1.27080561837E-2</v>
      </c>
      <c r="AK167">
        <v>-0.27042631983400001</v>
      </c>
      <c r="AL167">
        <v>250</v>
      </c>
      <c r="AM167">
        <v>13.7432</v>
      </c>
      <c r="AN167">
        <v>-1.47078608729E-2</v>
      </c>
      <c r="AO167">
        <v>-0.73631618125300002</v>
      </c>
      <c r="AP167">
        <v>-1.27080561837E-2</v>
      </c>
      <c r="AQ167">
        <v>-0.27042631983400001</v>
      </c>
      <c r="AR167">
        <v>250</v>
      </c>
      <c r="AS167">
        <v>13.7432</v>
      </c>
      <c r="AT167">
        <v>-4.4393098686099997E-3</v>
      </c>
      <c r="AU167">
        <v>-1.0443224476799999</v>
      </c>
      <c r="AV167">
        <v>-7.0797299789499999E-3</v>
      </c>
      <c r="AW167">
        <v>-0.436328737917</v>
      </c>
      <c r="AX167">
        <v>500</v>
      </c>
      <c r="AY167">
        <v>13.78</v>
      </c>
      <c r="AZ167">
        <v>13.809200000000001</v>
      </c>
    </row>
    <row r="168" spans="1:52" ht="19">
      <c r="A168" s="3">
        <v>42978</v>
      </c>
      <c r="B168" s="1" t="s">
        <v>207</v>
      </c>
      <c r="C168">
        <v>-4.66763705072E-4</v>
      </c>
      <c r="D168">
        <v>-9.8499327818499997E-4</v>
      </c>
      <c r="E168">
        <v>4.89743795464E-3</v>
      </c>
      <c r="F168">
        <v>7.7810910941799997E-4</v>
      </c>
      <c r="G168">
        <v>-4.3502711346899998E-4</v>
      </c>
      <c r="H168">
        <v>-6.3156382636399997E-3</v>
      </c>
      <c r="I168">
        <v>3.1134540434600002E-4</v>
      </c>
      <c r="J168">
        <v>1.2448728144899999E-3</v>
      </c>
      <c r="K168">
        <v>5.4996616471599999E-4</v>
      </c>
      <c r="L168">
        <v>5.4996616471599999E-4</v>
      </c>
      <c r="M168">
        <v>1.418200309E-3</v>
      </c>
      <c r="N168">
        <v>-1.12130762183E-2</v>
      </c>
      <c r="O168">
        <v>18.239999999999998</v>
      </c>
      <c r="P168">
        <v>18.234999999999999</v>
      </c>
      <c r="Q168">
        <v>1.32541779606E-3</v>
      </c>
      <c r="R168">
        <v>-6.7723263326899999E-2</v>
      </c>
      <c r="S168">
        <v>-3.3157931651099999E-3</v>
      </c>
      <c r="T168">
        <v>-6.4494087304299997E-4</v>
      </c>
      <c r="U168">
        <v>-8.3318714575299994E-3</v>
      </c>
      <c r="V168">
        <v>0.15002194589699999</v>
      </c>
      <c r="W168">
        <v>900</v>
      </c>
      <c r="X168">
        <v>18.239999999999998</v>
      </c>
      <c r="Y168">
        <v>0</v>
      </c>
      <c r="Z168">
        <v>-9.5940448109100004E-2</v>
      </c>
      <c r="AA168">
        <v>-9.5940448109100004E-2</v>
      </c>
      <c r="AB168">
        <v>3.0013375285799998E-3</v>
      </c>
      <c r="AC168">
        <v>-7.9792743543099995E-2</v>
      </c>
      <c r="AD168">
        <v>-2.1091223272499998E-3</v>
      </c>
      <c r="AE168">
        <v>-4.6002566805100004E-3</v>
      </c>
      <c r="AF168">
        <v>1300</v>
      </c>
      <c r="AG168">
        <v>18.25</v>
      </c>
      <c r="AH168">
        <v>2.19172482598E-3</v>
      </c>
      <c r="AI168">
        <v>-6.7881602314899994E-2</v>
      </c>
      <c r="AJ168">
        <v>-1.1264271832800001E-3</v>
      </c>
      <c r="AK168">
        <v>-2.0424067209400001E-2</v>
      </c>
      <c r="AL168">
        <v>200</v>
      </c>
      <c r="AM168">
        <v>18.260000000000002</v>
      </c>
      <c r="AN168">
        <v>2.1250067528899999E-3</v>
      </c>
      <c r="AO168">
        <v>-6.5867895022799994E-2</v>
      </c>
      <c r="AP168">
        <v>-4.9676513367200004E-4</v>
      </c>
      <c r="AQ168">
        <v>-3.6471816555899997E-2</v>
      </c>
      <c r="AR168">
        <v>300</v>
      </c>
      <c r="AS168">
        <v>18.27</v>
      </c>
      <c r="AT168">
        <v>1.50791599572E-3</v>
      </c>
      <c r="AU168">
        <v>-2.7952872072999999E-2</v>
      </c>
      <c r="AV168">
        <v>1.1454433339399999E-3</v>
      </c>
      <c r="AW168">
        <v>-0.108496852859</v>
      </c>
      <c r="AX168">
        <v>200</v>
      </c>
      <c r="AY168">
        <v>18.260000000000002</v>
      </c>
      <c r="AZ168">
        <v>18.27</v>
      </c>
    </row>
    <row r="169" spans="1:52" ht="19">
      <c r="A169" s="3">
        <v>42978</v>
      </c>
      <c r="B169" s="1" t="s">
        <v>208</v>
      </c>
      <c r="C169">
        <v>8.6887523508300001E-4</v>
      </c>
      <c r="D169">
        <v>-1.47919559685E-4</v>
      </c>
      <c r="E169">
        <v>-5.94936305906E-3</v>
      </c>
      <c r="F169">
        <v>-8.9391362307999992E-3</v>
      </c>
      <c r="G169">
        <v>-3.3560642144399998E-3</v>
      </c>
      <c r="H169">
        <v>1.6627286775699999E-2</v>
      </c>
      <c r="I169">
        <v>8.0702609957099998E-3</v>
      </c>
      <c r="J169">
        <v>-9.8080114658799997E-3</v>
      </c>
      <c r="K169">
        <v>3.2081446547499999E-3</v>
      </c>
      <c r="L169">
        <v>-3.2081446547499999E-3</v>
      </c>
      <c r="M169">
        <v>1.06779237167E-2</v>
      </c>
      <c r="N169">
        <v>2.2576649834800001E-2</v>
      </c>
      <c r="O169">
        <v>12.79</v>
      </c>
      <c r="P169">
        <v>12.79</v>
      </c>
      <c r="Q169">
        <v>2.0636870854699998E-3</v>
      </c>
      <c r="R169">
        <v>-0.212474669305</v>
      </c>
      <c r="S169">
        <v>-4.3836834665599997E-2</v>
      </c>
      <c r="T169">
        <v>0.43260587799099998</v>
      </c>
      <c r="U169">
        <v>-5.8537690966999997E-2</v>
      </c>
      <c r="V169">
        <v>0.94432676772099999</v>
      </c>
      <c r="W169">
        <v>100</v>
      </c>
      <c r="X169">
        <v>12.78</v>
      </c>
      <c r="Y169">
        <v>-7.8186082877199997E-2</v>
      </c>
      <c r="Z169">
        <v>-0.83151755253299997</v>
      </c>
      <c r="AA169">
        <v>-0.75333146965599995</v>
      </c>
      <c r="AB169">
        <v>6.4399375468800002E-3</v>
      </c>
      <c r="AC169">
        <v>-0.27120435439099999</v>
      </c>
      <c r="AD169">
        <v>-3.0846457533000001E-3</v>
      </c>
      <c r="AE169">
        <v>-0.32750417203999999</v>
      </c>
      <c r="AF169">
        <v>1000</v>
      </c>
      <c r="AG169">
        <v>12.7913</v>
      </c>
      <c r="AH169" s="2">
        <v>7.3060177980999996E-5</v>
      </c>
      <c r="AI169">
        <v>-9.4091254846700001E-2</v>
      </c>
      <c r="AJ169">
        <v>-3.6623221701200001E-3</v>
      </c>
      <c r="AK169">
        <v>-0.30365130812199997</v>
      </c>
      <c r="AL169">
        <v>140</v>
      </c>
      <c r="AM169">
        <v>12.7766</v>
      </c>
      <c r="AN169">
        <v>4.57126256345E-4</v>
      </c>
      <c r="AO169">
        <v>-0.10889725869</v>
      </c>
      <c r="AP169">
        <v>6.0751721260399996E-4</v>
      </c>
      <c r="AQ169">
        <v>-0.474214043503</v>
      </c>
      <c r="AR169">
        <v>4532</v>
      </c>
      <c r="AS169">
        <v>12.79</v>
      </c>
      <c r="AT169">
        <v>1.7104009218E-3</v>
      </c>
      <c r="AU169">
        <v>-0.17534635721</v>
      </c>
      <c r="AV169">
        <v>-3.4656286457900001E-3</v>
      </c>
      <c r="AW169">
        <v>-0.247261230602</v>
      </c>
      <c r="AX169">
        <v>300</v>
      </c>
      <c r="AY169">
        <v>12.81</v>
      </c>
      <c r="AZ169">
        <v>12.84</v>
      </c>
    </row>
    <row r="170" spans="1:52" ht="19">
      <c r="A170" s="3">
        <v>42978</v>
      </c>
      <c r="B170" s="1" t="s">
        <v>209</v>
      </c>
      <c r="C170">
        <v>2.9209308385199999E-3</v>
      </c>
      <c r="D170">
        <v>1.4466389369699999E-2</v>
      </c>
      <c r="E170">
        <v>4.6544561054600003E-2</v>
      </c>
      <c r="F170">
        <v>-3.6240349638599997E-2</v>
      </c>
      <c r="G170">
        <v>-2.2977805033800001E-2</v>
      </c>
      <c r="H170">
        <v>1.8521000057000001E-2</v>
      </c>
      <c r="I170">
        <v>3.3319418800099997E-2</v>
      </c>
      <c r="J170">
        <v>-3.9161280477099998E-2</v>
      </c>
      <c r="K170">
        <v>8.5114156640599993E-3</v>
      </c>
      <c r="L170">
        <v>-3.7444194403499997E-2</v>
      </c>
      <c r="M170">
        <v>2.8023560997599999E-2</v>
      </c>
      <c r="N170">
        <v>-2.8023560997599999E-2</v>
      </c>
      <c r="O170">
        <v>42.34</v>
      </c>
      <c r="P170">
        <v>42.54</v>
      </c>
      <c r="Q170">
        <v>9.5549813754900008E-3</v>
      </c>
      <c r="R170">
        <v>-1.09358478796</v>
      </c>
      <c r="S170">
        <v>-9.20218599635E-2</v>
      </c>
      <c r="T170">
        <v>0.102353679973</v>
      </c>
      <c r="U170">
        <v>-0.11584761707299999</v>
      </c>
      <c r="V170">
        <v>1.49456183483</v>
      </c>
      <c r="W170">
        <v>2900</v>
      </c>
      <c r="X170">
        <v>41.95</v>
      </c>
      <c r="Y170">
        <v>-0.92111478507300004</v>
      </c>
      <c r="Z170">
        <v>-2.1936412351999999</v>
      </c>
      <c r="AA170">
        <v>-1.27252645013</v>
      </c>
      <c r="AB170">
        <v>-1.3014382703800001E-2</v>
      </c>
      <c r="AC170">
        <v>-0.80625531197800004</v>
      </c>
      <c r="AD170">
        <v>-7.8771673403799994E-2</v>
      </c>
      <c r="AE170">
        <v>-3.3325252631200002E-2</v>
      </c>
      <c r="AF170">
        <v>600</v>
      </c>
      <c r="AG170">
        <v>41.590299999999999</v>
      </c>
      <c r="AH170">
        <v>-1.7052448980199999E-2</v>
      </c>
      <c r="AI170">
        <v>-0.71026480064099995</v>
      </c>
      <c r="AJ170">
        <v>-7.4079472442900002E-2</v>
      </c>
      <c r="AK170">
        <v>-0.14217654868599999</v>
      </c>
      <c r="AL170">
        <v>900</v>
      </c>
      <c r="AM170">
        <v>41.31</v>
      </c>
      <c r="AN170">
        <v>-1.4891219781399999E-2</v>
      </c>
      <c r="AO170">
        <v>-0.79649527501200001</v>
      </c>
      <c r="AP170">
        <v>-6.8344363696799998E-2</v>
      </c>
      <c r="AQ170">
        <v>-0.34717704153200002</v>
      </c>
      <c r="AR170">
        <v>2950</v>
      </c>
      <c r="AS170">
        <v>41.56</v>
      </c>
      <c r="AT170">
        <v>-9.7566265445100005E-3</v>
      </c>
      <c r="AU170">
        <v>-1.02194141378</v>
      </c>
      <c r="AV170">
        <v>-5.37843038228E-2</v>
      </c>
      <c r="AW170">
        <v>-1.0111897890799999</v>
      </c>
      <c r="AX170">
        <v>700</v>
      </c>
      <c r="AY170">
        <v>41.22</v>
      </c>
      <c r="AZ170">
        <v>41.33</v>
      </c>
    </row>
    <row r="171" spans="1:52" ht="19">
      <c r="A171" s="3">
        <v>42978</v>
      </c>
      <c r="B171" s="1" t="s">
        <v>210</v>
      </c>
      <c r="C171">
        <v>2.68129483958E-3</v>
      </c>
      <c r="D171">
        <v>1.55198280686E-3</v>
      </c>
      <c r="E171">
        <v>-2.1506565647300001E-3</v>
      </c>
      <c r="F171">
        <v>8.9819627107400003E-4</v>
      </c>
      <c r="G171">
        <v>4.7187530488499996E-3</v>
      </c>
      <c r="H171">
        <v>5.5857686857700003E-3</v>
      </c>
      <c r="I171">
        <v>1.7830985685E-3</v>
      </c>
      <c r="J171">
        <v>-1.7830985685E-3</v>
      </c>
      <c r="K171">
        <v>3.1667702419899998E-3</v>
      </c>
      <c r="L171">
        <v>3.1667702419899998E-3</v>
      </c>
      <c r="M171">
        <v>3.4351121210399998E-3</v>
      </c>
      <c r="N171">
        <v>7.7364252505E-3</v>
      </c>
      <c r="O171">
        <v>31.91</v>
      </c>
      <c r="P171">
        <v>32.17</v>
      </c>
      <c r="Q171">
        <v>1.2025715670999999E-3</v>
      </c>
      <c r="R171">
        <v>-3.7159316941300001E-2</v>
      </c>
      <c r="S171">
        <v>-1.2051360153799999E-2</v>
      </c>
      <c r="T171">
        <v>-0.45864417108299999</v>
      </c>
      <c r="U171">
        <v>-1.2657204519300001E-2</v>
      </c>
      <c r="V171">
        <v>-0.43342959955900001</v>
      </c>
      <c r="W171">
        <v>1800</v>
      </c>
      <c r="X171">
        <v>31.93</v>
      </c>
      <c r="Y171">
        <v>6.2676277029100003E-2</v>
      </c>
      <c r="Z171">
        <v>-0.82467843116499995</v>
      </c>
      <c r="AA171">
        <v>-0.88735470819399997</v>
      </c>
      <c r="AB171">
        <v>-1.44332244166E-4</v>
      </c>
      <c r="AC171">
        <v>-2.5473674584799998E-2</v>
      </c>
      <c r="AD171">
        <v>-6.4719568172399997E-3</v>
      </c>
      <c r="AE171">
        <v>-0.44818120222500002</v>
      </c>
      <c r="AF171">
        <v>8320</v>
      </c>
      <c r="AG171">
        <v>31.88</v>
      </c>
      <c r="AH171" s="2">
        <v>7.1082662887699994E-5</v>
      </c>
      <c r="AI171">
        <v>-4.0045033376899998E-2</v>
      </c>
      <c r="AJ171">
        <v>-2.4339520682099998E-3</v>
      </c>
      <c r="AK171">
        <v>-0.53676318789499999</v>
      </c>
      <c r="AL171">
        <v>500</v>
      </c>
      <c r="AM171">
        <v>31.96</v>
      </c>
      <c r="AN171">
        <v>3.4586860303699998E-3</v>
      </c>
      <c r="AO171">
        <v>-0.156316219645</v>
      </c>
      <c r="AP171">
        <v>-6.3483822359599999E-4</v>
      </c>
      <c r="AQ171">
        <v>-0.59915958078800002</v>
      </c>
      <c r="AR171">
        <v>1700</v>
      </c>
      <c r="AS171">
        <v>32.06</v>
      </c>
      <c r="AT171">
        <v>4.8286409204700001E-3</v>
      </c>
      <c r="AU171">
        <v>-0.22175438120400001</v>
      </c>
      <c r="AV171">
        <v>-2.0366580095499999E-3</v>
      </c>
      <c r="AW171">
        <v>-0.52652772353599997</v>
      </c>
      <c r="AX171">
        <v>100</v>
      </c>
      <c r="AY171">
        <v>32.110100000000003</v>
      </c>
      <c r="AZ171">
        <v>32.1601</v>
      </c>
    </row>
    <row r="172" spans="1:52" ht="19">
      <c r="A172" s="3">
        <v>42978</v>
      </c>
      <c r="B172" s="1" t="s">
        <v>211</v>
      </c>
      <c r="C172">
        <v>1.71045605456E-2</v>
      </c>
      <c r="D172">
        <v>1.4628326341199999E-2</v>
      </c>
      <c r="E172">
        <v>-1.04269140351E-2</v>
      </c>
      <c r="F172">
        <v>-3.78782191073E-2</v>
      </c>
      <c r="G172">
        <v>-4.7472719352899997E-2</v>
      </c>
      <c r="H172">
        <v>-2.0504031830300001E-2</v>
      </c>
      <c r="I172">
        <v>2.0773658561699999E-2</v>
      </c>
      <c r="J172">
        <v>-5.49827796529E-2</v>
      </c>
      <c r="K172">
        <v>3.2844393011700002E-2</v>
      </c>
      <c r="L172">
        <v>-6.21010456941E-2</v>
      </c>
      <c r="M172">
        <v>1.00771177952E-2</v>
      </c>
      <c r="N172">
        <v>-1.00771177952E-2</v>
      </c>
      <c r="O172">
        <v>25.16</v>
      </c>
      <c r="P172">
        <v>26.86</v>
      </c>
      <c r="Q172">
        <v>2.73174629973E-2</v>
      </c>
      <c r="R172">
        <v>0.78218649731099998</v>
      </c>
      <c r="S172">
        <v>-0.137086146889</v>
      </c>
      <c r="T172">
        <v>2.01228188813</v>
      </c>
      <c r="U172">
        <v>-0.13896829906700001</v>
      </c>
      <c r="V172">
        <v>0.65353757867600004</v>
      </c>
      <c r="W172">
        <v>1400</v>
      </c>
      <c r="X172">
        <v>25.46</v>
      </c>
      <c r="Y172">
        <v>1.19236883943</v>
      </c>
      <c r="Z172">
        <v>-1.96855834313</v>
      </c>
      <c r="AA172">
        <v>-3.16092718256</v>
      </c>
      <c r="AB172">
        <v>5.7883363269E-3</v>
      </c>
      <c r="AC172">
        <v>1.0390470971900001</v>
      </c>
      <c r="AD172">
        <v>-7.7732930845199999E-2</v>
      </c>
      <c r="AE172">
        <v>0.38242645223400001</v>
      </c>
      <c r="AF172">
        <v>1600</v>
      </c>
      <c r="AG172">
        <v>25.5</v>
      </c>
      <c r="AH172">
        <v>2.7643190025399998E-3</v>
      </c>
      <c r="AI172">
        <v>1.12505364359</v>
      </c>
      <c r="AJ172">
        <v>-4.9622984370199998E-2</v>
      </c>
      <c r="AK172">
        <v>-0.41484112061200001</v>
      </c>
      <c r="AL172">
        <v>900</v>
      </c>
      <c r="AM172">
        <v>25.475000000000001</v>
      </c>
      <c r="AN172">
        <v>6.28035433169E-4</v>
      </c>
      <c r="AO172">
        <v>1.1896296536099999</v>
      </c>
      <c r="AP172">
        <v>-3.4819994211000002E-2</v>
      </c>
      <c r="AQ172">
        <v>-0.967665585582</v>
      </c>
      <c r="AR172">
        <v>1000</v>
      </c>
      <c r="AS172">
        <v>25.614999999999998</v>
      </c>
      <c r="AT172">
        <v>1.3919008690499999E-2</v>
      </c>
      <c r="AU172">
        <v>0.48199722071599999</v>
      </c>
      <c r="AV172">
        <v>-2.5100303599999998E-2</v>
      </c>
      <c r="AW172">
        <v>-1.4759631987399999</v>
      </c>
      <c r="AX172">
        <v>300</v>
      </c>
      <c r="AY172">
        <v>26.02</v>
      </c>
      <c r="AZ172">
        <v>26.2</v>
      </c>
    </row>
    <row r="173" spans="1:52" ht="19">
      <c r="A173" s="3">
        <v>42978</v>
      </c>
      <c r="B173" s="1" t="s">
        <v>132</v>
      </c>
      <c r="C173">
        <v>-1.0198649618400001E-3</v>
      </c>
      <c r="D173">
        <v>-1.3241366803E-3</v>
      </c>
      <c r="E173">
        <v>-3.1848237730799998E-2</v>
      </c>
      <c r="F173">
        <v>-1.5058561745000001E-2</v>
      </c>
      <c r="G173">
        <v>-7.5140845062800004E-3</v>
      </c>
      <c r="H173">
        <v>-1.5228544419399999E-2</v>
      </c>
      <c r="I173">
        <v>1.40386967831E-2</v>
      </c>
      <c r="J173">
        <v>-1.40386967831E-2</v>
      </c>
      <c r="K173">
        <v>6.18994782598E-3</v>
      </c>
      <c r="L173">
        <v>-6.18994782598E-3</v>
      </c>
      <c r="M173">
        <v>1.6619693311500001E-2</v>
      </c>
      <c r="N173">
        <v>1.6619693311500001E-2</v>
      </c>
      <c r="O173">
        <v>3.46</v>
      </c>
      <c r="P173">
        <v>3.4550000000000001</v>
      </c>
      <c r="Q173">
        <v>9.1073891062500001E-4</v>
      </c>
      <c r="R173">
        <v>-0.33260879106699998</v>
      </c>
      <c r="S173">
        <v>-1.4170039902500001E-2</v>
      </c>
      <c r="T173">
        <v>0.58943628429499995</v>
      </c>
      <c r="U173">
        <v>-4.5509144957899997E-2</v>
      </c>
      <c r="V173">
        <v>1.4685173281699999</v>
      </c>
      <c r="W173">
        <v>3700</v>
      </c>
      <c r="X173">
        <v>3.47</v>
      </c>
      <c r="Y173">
        <v>0.28901734103999999</v>
      </c>
      <c r="Z173">
        <v>0.21535792740699999</v>
      </c>
      <c r="AA173">
        <v>-7.3659413633300003E-2</v>
      </c>
      <c r="AB173">
        <v>1.6043902188399999E-2</v>
      </c>
      <c r="AC173">
        <v>-0.40059149686000001</v>
      </c>
      <c r="AD173">
        <v>2.2581688057100001E-2</v>
      </c>
      <c r="AE173">
        <v>5.74596758896E-2</v>
      </c>
      <c r="AF173">
        <v>200</v>
      </c>
      <c r="AG173">
        <v>3.47</v>
      </c>
      <c r="AH173">
        <v>4.2020580669400003E-3</v>
      </c>
      <c r="AI173">
        <v>-0.117725486415</v>
      </c>
      <c r="AJ173">
        <v>-1.17908783689E-2</v>
      </c>
      <c r="AK173">
        <v>0.71635140144300002</v>
      </c>
      <c r="AL173">
        <v>200</v>
      </c>
      <c r="AM173">
        <v>3.45</v>
      </c>
      <c r="AN173">
        <v>-4.3141926119499999E-3</v>
      </c>
      <c r="AO173">
        <v>0.181655434644</v>
      </c>
      <c r="AP173">
        <v>-2.3996842649999999E-2</v>
      </c>
      <c r="AQ173">
        <v>1.12454372943</v>
      </c>
      <c r="AR173">
        <v>400</v>
      </c>
      <c r="AS173">
        <v>3.42</v>
      </c>
      <c r="AT173">
        <v>-4.14520166666E-3</v>
      </c>
      <c r="AU173">
        <v>0.16254058726599999</v>
      </c>
      <c r="AV173">
        <v>-2.8332782825E-2</v>
      </c>
      <c r="AW173">
        <v>1.32683557177</v>
      </c>
      <c r="AX173">
        <v>200</v>
      </c>
      <c r="AY173">
        <v>3.47</v>
      </c>
      <c r="AZ173">
        <v>3.47</v>
      </c>
    </row>
    <row r="174" spans="1:52" ht="19">
      <c r="A174" s="3">
        <v>42978</v>
      </c>
      <c r="B174" s="1" t="s">
        <v>212</v>
      </c>
      <c r="C174" s="2">
        <v>-1.6041347533400002E-5</v>
      </c>
      <c r="D174" s="2">
        <v>9.8656423357400001E-6</v>
      </c>
      <c r="E174">
        <v>-3.2591724440399999E-3</v>
      </c>
      <c r="F174">
        <v>9.6128298023900004E-4</v>
      </c>
      <c r="G174">
        <v>1.4601389385799999E-3</v>
      </c>
      <c r="H174">
        <v>-1.3532129819599999E-2</v>
      </c>
      <c r="I174">
        <v>9.4524163270599999E-4</v>
      </c>
      <c r="J174">
        <v>9.7732432777300005E-4</v>
      </c>
      <c r="K174">
        <v>1.45027329625E-3</v>
      </c>
      <c r="L174">
        <v>1.45027329625E-3</v>
      </c>
      <c r="M174">
        <v>1.02729573755E-2</v>
      </c>
      <c r="N174">
        <v>-1.02729573755E-2</v>
      </c>
      <c r="O174">
        <v>11.98</v>
      </c>
      <c r="P174">
        <v>12</v>
      </c>
      <c r="Q174">
        <v>3.8575894742500002E-3</v>
      </c>
      <c r="R174">
        <v>5.1398624192499999E-2</v>
      </c>
      <c r="S174">
        <v>-1.34377352436E-3</v>
      </c>
      <c r="T174">
        <v>0.35532861763700002</v>
      </c>
      <c r="U174">
        <v>-8.2998113651999994E-3</v>
      </c>
      <c r="V174">
        <v>0.37063190088699999</v>
      </c>
      <c r="W174">
        <v>600</v>
      </c>
      <c r="X174">
        <v>11.994999999999999</v>
      </c>
      <c r="Y174">
        <v>0.125208681135</v>
      </c>
      <c r="Z174">
        <v>0.19516932027799999</v>
      </c>
      <c r="AA174">
        <v>6.9960639143099995E-2</v>
      </c>
      <c r="AB174">
        <v>-5.48676073009E-4</v>
      </c>
      <c r="AC174">
        <v>0.113521828238</v>
      </c>
      <c r="AD174">
        <v>-6.3061491643100001E-3</v>
      </c>
      <c r="AE174">
        <v>0.33436643356500001</v>
      </c>
      <c r="AF174">
        <v>100</v>
      </c>
      <c r="AG174">
        <v>11.98</v>
      </c>
      <c r="AH174">
        <v>-1.2230447999600001E-4</v>
      </c>
      <c r="AI174">
        <v>0.10313046005</v>
      </c>
      <c r="AJ174">
        <v>-3.6103910829699999E-3</v>
      </c>
      <c r="AK174">
        <v>0.26708741158799998</v>
      </c>
      <c r="AL174">
        <v>1700</v>
      </c>
      <c r="AM174">
        <v>11.99</v>
      </c>
      <c r="AN174" s="2">
        <v>1.48229284456E-5</v>
      </c>
      <c r="AO174">
        <v>9.9183875841200003E-2</v>
      </c>
      <c r="AP174">
        <v>-1.87295857228E-3</v>
      </c>
      <c r="AQ174">
        <v>0.20865421308500001</v>
      </c>
      <c r="AR174">
        <v>100</v>
      </c>
      <c r="AS174">
        <v>11.99</v>
      </c>
      <c r="AT174">
        <v>1.05768824773E-4</v>
      </c>
      <c r="AU174">
        <v>9.52914899707E-2</v>
      </c>
      <c r="AV174">
        <v>-2.6763166293300002E-3</v>
      </c>
      <c r="AW174">
        <v>0.24383350420300001</v>
      </c>
      <c r="AX174">
        <v>100</v>
      </c>
      <c r="AY174">
        <v>11.99</v>
      </c>
      <c r="AZ174">
        <v>12</v>
      </c>
    </row>
    <row r="175" spans="1:52" ht="19">
      <c r="A175" s="3">
        <v>42978</v>
      </c>
      <c r="B175" s="1" t="s">
        <v>213</v>
      </c>
      <c r="C175">
        <v>2.6196466418999999E-3</v>
      </c>
      <c r="D175">
        <v>-5.07992960673E-3</v>
      </c>
      <c r="E175">
        <v>-2.0020407033600002E-2</v>
      </c>
      <c r="F175">
        <v>1.80447984898E-2</v>
      </c>
      <c r="G175">
        <v>4.1384186386399999E-2</v>
      </c>
      <c r="H175">
        <v>1.7048338585100001E-3</v>
      </c>
      <c r="I175">
        <v>1.54251518479E-2</v>
      </c>
      <c r="J175">
        <v>1.54251518479E-2</v>
      </c>
      <c r="K175">
        <v>3.6304256779699999E-2</v>
      </c>
      <c r="L175">
        <v>4.6464115993200002E-2</v>
      </c>
      <c r="M175">
        <v>1.8315573175099999E-2</v>
      </c>
      <c r="N175">
        <v>2.1725240892100001E-2</v>
      </c>
      <c r="O175">
        <v>3.1</v>
      </c>
      <c r="P175">
        <v>3.1</v>
      </c>
      <c r="Q175">
        <v>6.3749323624400001E-2</v>
      </c>
      <c r="R175">
        <v>-0.153074268751</v>
      </c>
      <c r="S175">
        <v>-2.6638872890700001E-2</v>
      </c>
      <c r="T175">
        <v>-0.24456897420199999</v>
      </c>
      <c r="U175">
        <v>-0.105920394726</v>
      </c>
      <c r="V175">
        <v>0.24655886784700001</v>
      </c>
      <c r="W175">
        <v>700</v>
      </c>
      <c r="X175">
        <v>3.15</v>
      </c>
      <c r="Y175">
        <v>1.61290322581</v>
      </c>
      <c r="Z175">
        <v>-0.75387252610300004</v>
      </c>
      <c r="AA175">
        <v>-2.3667757519100001</v>
      </c>
      <c r="AB175">
        <v>-2.22158417817E-3</v>
      </c>
      <c r="AC175">
        <v>0.79038248804400002</v>
      </c>
      <c r="AD175">
        <v>-9.2923681940800008E-3</v>
      </c>
      <c r="AE175">
        <v>8.2077020741500001E-2</v>
      </c>
      <c r="AF175">
        <v>100</v>
      </c>
      <c r="AG175">
        <v>3.1</v>
      </c>
      <c r="AH175">
        <v>1.4188314992199999E-3</v>
      </c>
      <c r="AI175">
        <v>0.67089902058899997</v>
      </c>
      <c r="AJ175">
        <v>-4.2006678717199999E-2</v>
      </c>
      <c r="AK175">
        <v>0.92650512126899998</v>
      </c>
      <c r="AL175">
        <v>200</v>
      </c>
      <c r="AM175">
        <v>3.15</v>
      </c>
      <c r="AN175">
        <v>2.6637442943300001E-3</v>
      </c>
      <c r="AO175">
        <v>0.63499534268000002</v>
      </c>
      <c r="AP175">
        <v>-2.4291712826400001E-2</v>
      </c>
      <c r="AQ175">
        <v>0.29849730399500002</v>
      </c>
      <c r="AR175">
        <v>200</v>
      </c>
      <c r="AS175">
        <v>3.125</v>
      </c>
      <c r="AT175">
        <v>6.3725032404000001E-3</v>
      </c>
      <c r="AU175">
        <v>0.42858323812799998</v>
      </c>
      <c r="AV175">
        <v>-2.3343801932300002E-3</v>
      </c>
      <c r="AW175">
        <v>-0.97658994001499999</v>
      </c>
      <c r="AX175">
        <v>1485</v>
      </c>
      <c r="AY175">
        <v>3.15</v>
      </c>
      <c r="AZ175">
        <v>3.1749999999999998</v>
      </c>
    </row>
    <row r="176" spans="1:52" ht="19">
      <c r="A176" s="3">
        <v>42978</v>
      </c>
      <c r="B176" s="1" t="s">
        <v>214</v>
      </c>
      <c r="C176">
        <v>1.51385596258E-3</v>
      </c>
      <c r="D176">
        <v>1.5670819024600001E-3</v>
      </c>
      <c r="E176">
        <v>9.64675840545E-3</v>
      </c>
      <c r="F176">
        <v>-8.3816282154300006E-3</v>
      </c>
      <c r="G176">
        <v>7.8323443106000003E-3</v>
      </c>
      <c r="H176">
        <v>-1.9482257066499999E-2</v>
      </c>
      <c r="I176">
        <v>6.8677722528499999E-3</v>
      </c>
      <c r="J176">
        <v>-9.8954841780100004E-3</v>
      </c>
      <c r="K176">
        <v>6.2652624081399998E-3</v>
      </c>
      <c r="L176">
        <v>6.2652624081399998E-3</v>
      </c>
      <c r="M176">
        <v>9.8354986610400003E-3</v>
      </c>
      <c r="N176">
        <v>-2.9129015471899999E-2</v>
      </c>
      <c r="O176">
        <v>13.25</v>
      </c>
      <c r="P176">
        <v>13.4</v>
      </c>
      <c r="Q176">
        <v>2.59212894411E-2</v>
      </c>
      <c r="R176">
        <v>-0.11604761888200001</v>
      </c>
      <c r="S176">
        <v>-1.45734525722E-2</v>
      </c>
      <c r="T176">
        <v>5.7153260453600002E-2</v>
      </c>
      <c r="U176">
        <v>-4.7423068443600003E-2</v>
      </c>
      <c r="V176">
        <v>0.30199475222599997</v>
      </c>
      <c r="W176">
        <v>800</v>
      </c>
      <c r="X176">
        <v>13.324999999999999</v>
      </c>
      <c r="Y176">
        <v>0.56603773584899997</v>
      </c>
      <c r="Z176">
        <v>-0.187143044654</v>
      </c>
      <c r="AA176">
        <v>-0.75318078050299997</v>
      </c>
      <c r="AB176">
        <v>3.5474870221499999E-3</v>
      </c>
      <c r="AC176">
        <v>0.174776351542</v>
      </c>
      <c r="AD176">
        <v>-2.0736971743600001E-2</v>
      </c>
      <c r="AE176">
        <v>0.20973207285000001</v>
      </c>
      <c r="AF176">
        <v>1100</v>
      </c>
      <c r="AG176">
        <v>13.35</v>
      </c>
      <c r="AH176">
        <v>5.6439837990200003E-3</v>
      </c>
      <c r="AI176">
        <v>0.139271816647</v>
      </c>
      <c r="AJ176">
        <v>-2.52448637841E-2</v>
      </c>
      <c r="AK176">
        <v>0.27905909452099997</v>
      </c>
      <c r="AL176">
        <v>200</v>
      </c>
      <c r="AM176">
        <v>13.324999999999999</v>
      </c>
      <c r="AN176">
        <v>9.1153871660999992E-3</v>
      </c>
      <c r="AO176">
        <v>4.5822320924699997E-2</v>
      </c>
      <c r="AP176">
        <v>-1.8416387712399999E-2</v>
      </c>
      <c r="AQ176">
        <v>5.3561468789599997E-2</v>
      </c>
      <c r="AR176">
        <v>2900</v>
      </c>
      <c r="AS176">
        <v>13.324999999999999</v>
      </c>
      <c r="AT176">
        <v>5.1586468544300001E-3</v>
      </c>
      <c r="AU176">
        <v>0.20964292036400001</v>
      </c>
      <c r="AV176">
        <v>-1.20050897804E-2</v>
      </c>
      <c r="AW176">
        <v>-0.15031120483099999</v>
      </c>
      <c r="AX176">
        <v>100</v>
      </c>
      <c r="AY176">
        <v>13.45</v>
      </c>
      <c r="AZ176">
        <v>13.45</v>
      </c>
    </row>
    <row r="177" spans="1:52" ht="19">
      <c r="A177" s="3">
        <v>42978</v>
      </c>
      <c r="B177" s="1" t="s">
        <v>215</v>
      </c>
      <c r="C177">
        <v>-1.3222936421099999E-3</v>
      </c>
      <c r="D177">
        <v>1.6648559406200001E-3</v>
      </c>
      <c r="E177">
        <v>-1.4959153609200001E-2</v>
      </c>
      <c r="F177">
        <v>-9.2163638258599997E-4</v>
      </c>
      <c r="G177">
        <v>3.8045253758900001E-3</v>
      </c>
      <c r="H177">
        <v>-4.3650931907499996E-3</v>
      </c>
      <c r="I177">
        <v>4.0065725952599998E-4</v>
      </c>
      <c r="J177">
        <v>4.0065725952599998E-4</v>
      </c>
      <c r="K177">
        <v>2.13966943527E-3</v>
      </c>
      <c r="L177">
        <v>2.13966943527E-3</v>
      </c>
      <c r="M177">
        <v>1.0594060418499999E-2</v>
      </c>
      <c r="N177">
        <v>1.0594060418499999E-2</v>
      </c>
      <c r="O177">
        <v>31.44</v>
      </c>
      <c r="P177">
        <v>29.99</v>
      </c>
      <c r="Q177">
        <v>-8.1327977509599997E-2</v>
      </c>
      <c r="R177">
        <v>-1.9442640359500001</v>
      </c>
      <c r="S177">
        <v>-9.6347422754100007E-2</v>
      </c>
      <c r="T177">
        <v>-2.1252572197099999</v>
      </c>
      <c r="U177">
        <v>-6.1003693822500003E-2</v>
      </c>
      <c r="V177">
        <v>0.77996015268300001</v>
      </c>
      <c r="W177">
        <v>5785</v>
      </c>
      <c r="X177">
        <v>30.34</v>
      </c>
      <c r="Y177">
        <v>-3.4987277353700001</v>
      </c>
      <c r="Z177">
        <v>-4.0966858465099998</v>
      </c>
      <c r="AA177">
        <v>-0.59795811114599995</v>
      </c>
      <c r="AB177">
        <v>-3.2124076413899999E-2</v>
      </c>
      <c r="AC177">
        <v>-2.5618064273900001</v>
      </c>
      <c r="AD177">
        <v>-3.9137170548100002E-2</v>
      </c>
      <c r="AE177">
        <v>-2.35802869231</v>
      </c>
      <c r="AF177">
        <v>8150</v>
      </c>
      <c r="AG177">
        <v>30.13</v>
      </c>
      <c r="AH177">
        <v>-2.4774922223500001E-2</v>
      </c>
      <c r="AI177">
        <v>-2.7432150698600002</v>
      </c>
      <c r="AJ177">
        <v>-3.0766736102100001E-2</v>
      </c>
      <c r="AK177">
        <v>-2.5628589665399999</v>
      </c>
      <c r="AL177">
        <v>7889</v>
      </c>
      <c r="AM177">
        <v>30.015000000000001</v>
      </c>
      <c r="AN177">
        <v>-1.7703742898800001E-2</v>
      </c>
      <c r="AO177">
        <v>-2.9855799809899999</v>
      </c>
      <c r="AP177">
        <v>-2.1924533372399999E-2</v>
      </c>
      <c r="AQ177">
        <v>-2.8686545537099999</v>
      </c>
      <c r="AR177">
        <v>5581</v>
      </c>
      <c r="AS177">
        <v>29.94</v>
      </c>
      <c r="AT177">
        <v>-8.8535797025499994E-3</v>
      </c>
      <c r="AU177">
        <v>-3.4175104853099998</v>
      </c>
      <c r="AV177">
        <v>-1.1330282992699999E-2</v>
      </c>
      <c r="AW177">
        <v>-3.3928855995</v>
      </c>
      <c r="AX177">
        <v>900</v>
      </c>
      <c r="AY177">
        <v>30</v>
      </c>
      <c r="AZ177">
        <v>30.078399999999998</v>
      </c>
    </row>
    <row r="178" spans="1:52" ht="19">
      <c r="A178" s="3">
        <v>42978</v>
      </c>
      <c r="B178" s="1" t="s">
        <v>216</v>
      </c>
      <c r="C178">
        <v>3.0845441306899999E-3</v>
      </c>
      <c r="D178">
        <v>1.7216330954500001E-3</v>
      </c>
      <c r="E178">
        <v>4.7854622940299999E-3</v>
      </c>
      <c r="F178">
        <v>3.5303782805300001E-3</v>
      </c>
      <c r="G178">
        <v>1.43445666588E-3</v>
      </c>
      <c r="H178">
        <v>1.29978070118E-2</v>
      </c>
      <c r="I178">
        <v>4.4583414984299997E-4</v>
      </c>
      <c r="J178">
        <v>4.4583414984299997E-4</v>
      </c>
      <c r="K178">
        <v>2.8717642956700002E-4</v>
      </c>
      <c r="L178">
        <v>-2.8717642956700002E-4</v>
      </c>
      <c r="M178">
        <v>8.2123447177999999E-3</v>
      </c>
      <c r="N178">
        <v>8.2123447177999999E-3</v>
      </c>
      <c r="O178">
        <v>80.14</v>
      </c>
      <c r="P178">
        <v>80.98</v>
      </c>
      <c r="Q178">
        <v>-7.40106024135E-3</v>
      </c>
      <c r="R178">
        <v>-2.2065719668E-2</v>
      </c>
      <c r="S178">
        <v>-1.1428013325299999E-2</v>
      </c>
      <c r="T178">
        <v>0.15949648222999999</v>
      </c>
      <c r="U178">
        <v>-9.0795590178000003E-3</v>
      </c>
      <c r="V178">
        <v>0.289493346692</v>
      </c>
      <c r="W178">
        <v>1000</v>
      </c>
      <c r="X178">
        <v>80.02</v>
      </c>
      <c r="Y178">
        <v>-0.14973795857300001</v>
      </c>
      <c r="Z178">
        <v>-0.110286455664</v>
      </c>
      <c r="AA178">
        <v>3.94515029084E-2</v>
      </c>
      <c r="AB178">
        <v>4.36231570954E-3</v>
      </c>
      <c r="AC178">
        <v>-0.17712459040100001</v>
      </c>
      <c r="AD178">
        <v>-3.4160472212499998E-3</v>
      </c>
      <c r="AE178">
        <v>8.1485032196999992E-3</v>
      </c>
      <c r="AF178">
        <v>900</v>
      </c>
      <c r="AG178">
        <v>80.23</v>
      </c>
      <c r="AH178">
        <v>3.1683803224900001E-3</v>
      </c>
      <c r="AI178">
        <v>-0.151383132552</v>
      </c>
      <c r="AJ178">
        <v>-4.6812621952800002E-4</v>
      </c>
      <c r="AK178">
        <v>-6.0166384234600002E-2</v>
      </c>
      <c r="AL178">
        <v>700</v>
      </c>
      <c r="AM178">
        <v>80.27</v>
      </c>
      <c r="AN178">
        <v>3.4753028562300001E-3</v>
      </c>
      <c r="AO178">
        <v>-0.162124154292</v>
      </c>
      <c r="AP178">
        <v>1.5160346677E-3</v>
      </c>
      <c r="AQ178">
        <v>-0.13022906083499999</v>
      </c>
      <c r="AR178">
        <v>9300</v>
      </c>
      <c r="AS178">
        <v>80.39</v>
      </c>
      <c r="AT178">
        <v>4.3017506181400001E-3</v>
      </c>
      <c r="AU178">
        <v>-0.20390849011600001</v>
      </c>
      <c r="AV178">
        <v>3.6531205863200001E-3</v>
      </c>
      <c r="AW178">
        <v>-0.232505300389</v>
      </c>
      <c r="AX178">
        <v>100</v>
      </c>
      <c r="AY178">
        <v>80.61</v>
      </c>
      <c r="AZ178">
        <v>80.69</v>
      </c>
    </row>
    <row r="179" spans="1:52" ht="19">
      <c r="A179" s="3">
        <v>42978</v>
      </c>
      <c r="B179" s="1" t="s">
        <v>217</v>
      </c>
      <c r="C179">
        <v>2.4292260118100001E-3</v>
      </c>
      <c r="D179">
        <v>4.4057512578399996E-3</v>
      </c>
      <c r="E179">
        <v>-4.5679412131000002E-3</v>
      </c>
      <c r="F179">
        <v>-1.10111102764E-3</v>
      </c>
      <c r="G179">
        <v>-6.0415731577000004E-3</v>
      </c>
      <c r="H179">
        <v>-7.1106345540499997E-3</v>
      </c>
      <c r="I179">
        <v>1.3281149841700001E-3</v>
      </c>
      <c r="J179">
        <v>-3.5303370394499998E-3</v>
      </c>
      <c r="K179">
        <v>1.6358218998600001E-3</v>
      </c>
      <c r="L179">
        <v>-1.04473244155E-2</v>
      </c>
      <c r="M179">
        <v>2.54269334095E-3</v>
      </c>
      <c r="N179">
        <v>-2.54269334095E-3</v>
      </c>
      <c r="O179">
        <v>46.5</v>
      </c>
      <c r="P179">
        <v>46.93</v>
      </c>
      <c r="Q179">
        <v>-1.9076223046199998E-2</v>
      </c>
      <c r="R179">
        <v>0.60329135365999997</v>
      </c>
      <c r="S179">
        <v>-6.1688050936299999E-3</v>
      </c>
      <c r="T179">
        <v>1.23141607653</v>
      </c>
      <c r="U179">
        <v>1.4259719862600001E-2</v>
      </c>
      <c r="V179">
        <v>0.60630982450100002</v>
      </c>
      <c r="W179">
        <v>1000</v>
      </c>
      <c r="X179">
        <v>46.6</v>
      </c>
      <c r="Y179">
        <v>0.215053763441</v>
      </c>
      <c r="Z179">
        <v>0.93392442628600003</v>
      </c>
      <c r="AA179">
        <v>0.71887066284500001</v>
      </c>
      <c r="AB179">
        <v>-2.4058757201799999E-3</v>
      </c>
      <c r="AC179">
        <v>0.369113924496</v>
      </c>
      <c r="AD179">
        <v>2.1582722649600001E-2</v>
      </c>
      <c r="AE179">
        <v>0.55903875954399995</v>
      </c>
      <c r="AF179">
        <v>950</v>
      </c>
      <c r="AG179">
        <v>46.64</v>
      </c>
      <c r="AH179">
        <v>-2.2175167764699999E-3</v>
      </c>
      <c r="AI179">
        <v>0.36950858462500002</v>
      </c>
      <c r="AJ179">
        <v>7.8772618740700004E-3</v>
      </c>
      <c r="AK179">
        <v>0.89515568758200004</v>
      </c>
      <c r="AL179">
        <v>2220</v>
      </c>
      <c r="AM179">
        <v>46.61</v>
      </c>
      <c r="AN179">
        <v>-1.2647955431800001E-3</v>
      </c>
      <c r="AO179">
        <v>0.3545556581</v>
      </c>
      <c r="AP179">
        <v>4.8886117486300002E-3</v>
      </c>
      <c r="AQ179">
        <v>0.99577289259900004</v>
      </c>
      <c r="AR179">
        <v>1750</v>
      </c>
      <c r="AS179">
        <v>46.31</v>
      </c>
      <c r="AT179">
        <v>-1.3940384201400001E-3</v>
      </c>
      <c r="AU179">
        <v>0.34362036968499998</v>
      </c>
      <c r="AV179">
        <v>8.1681413448699992E-3</v>
      </c>
      <c r="AW179">
        <v>0.85847250114399998</v>
      </c>
      <c r="AX179">
        <v>300</v>
      </c>
      <c r="AY179">
        <v>46.61</v>
      </c>
      <c r="AZ179">
        <v>46.66</v>
      </c>
    </row>
    <row r="180" spans="1:52" ht="19">
      <c r="A180" s="3">
        <v>42978</v>
      </c>
      <c r="B180" s="1" t="s">
        <v>218</v>
      </c>
      <c r="C180">
        <v>3.3212403232500002E-3</v>
      </c>
      <c r="D180">
        <v>6.0741984443499998E-3</v>
      </c>
      <c r="E180">
        <v>3.99340812551E-2</v>
      </c>
      <c r="F180">
        <v>-3.73149344343E-3</v>
      </c>
      <c r="G180">
        <v>1.9478227519200001E-3</v>
      </c>
      <c r="H180">
        <v>3.0837588373200001E-2</v>
      </c>
      <c r="I180">
        <v>4.1025312018300002E-4</v>
      </c>
      <c r="J180">
        <v>-7.0527337666700003E-3</v>
      </c>
      <c r="K180">
        <v>4.1263756924300003E-3</v>
      </c>
      <c r="L180">
        <v>-4.1263756924300003E-3</v>
      </c>
      <c r="M180">
        <v>9.0964928819000004E-3</v>
      </c>
      <c r="N180">
        <v>-9.0964928819000004E-3</v>
      </c>
      <c r="O180">
        <v>73.989999999999995</v>
      </c>
      <c r="P180">
        <v>74.72</v>
      </c>
      <c r="Q180">
        <v>-2.3750757513000001E-2</v>
      </c>
      <c r="R180">
        <v>-0.15834174408900001</v>
      </c>
      <c r="S180">
        <v>-3.0785783411900001E-3</v>
      </c>
      <c r="T180">
        <v>-8.0283628347899996E-2</v>
      </c>
      <c r="U180">
        <v>2.3159940839600001E-2</v>
      </c>
      <c r="V180">
        <v>1.95263482833E-2</v>
      </c>
      <c r="W180">
        <v>13294</v>
      </c>
      <c r="X180">
        <v>73.02</v>
      </c>
      <c r="Y180">
        <v>-1.3109879713499999</v>
      </c>
      <c r="Z180">
        <v>-0.655205968355</v>
      </c>
      <c r="AA180">
        <v>0.65578200299199996</v>
      </c>
      <c r="AB180">
        <v>-2.8064907080399999E-2</v>
      </c>
      <c r="AC180">
        <v>-0.231124248285</v>
      </c>
      <c r="AD180">
        <v>-3.3578103557E-2</v>
      </c>
      <c r="AE180">
        <v>0.2755125491</v>
      </c>
      <c r="AF180">
        <v>1741</v>
      </c>
      <c r="AG180">
        <v>73.103399999999993</v>
      </c>
      <c r="AH180">
        <v>-1.3998424523299999E-2</v>
      </c>
      <c r="AI180">
        <v>-0.55978913874199998</v>
      </c>
      <c r="AJ180">
        <v>-1.46320487482E-2</v>
      </c>
      <c r="AK180">
        <v>-0.189848317451</v>
      </c>
      <c r="AL180">
        <v>5825</v>
      </c>
      <c r="AM180">
        <v>72.91</v>
      </c>
      <c r="AN180">
        <v>-8.3433163311499997E-3</v>
      </c>
      <c r="AO180">
        <v>-0.74974532620699996</v>
      </c>
      <c r="AP180">
        <v>-7.8582984426199994E-3</v>
      </c>
      <c r="AQ180">
        <v>-0.41058290337600001</v>
      </c>
      <c r="AR180">
        <v>3800</v>
      </c>
      <c r="AS180">
        <v>72.790000000000006</v>
      </c>
      <c r="AT180">
        <v>-4.1833266076599998E-3</v>
      </c>
      <c r="AU180">
        <v>-0.94598258921300005</v>
      </c>
      <c r="AV180">
        <v>-7.70599891908E-3</v>
      </c>
      <c r="AW180">
        <v>-0.42119845118600002</v>
      </c>
      <c r="AX180">
        <v>1000</v>
      </c>
      <c r="AY180">
        <v>72.84</v>
      </c>
      <c r="AZ180">
        <v>73.08</v>
      </c>
    </row>
    <row r="181" spans="1:52" ht="19">
      <c r="A181" s="3">
        <v>42978</v>
      </c>
      <c r="B181" s="1" t="s">
        <v>219</v>
      </c>
      <c r="C181">
        <v>-4.7489296699799999E-4</v>
      </c>
      <c r="D181">
        <v>-2.3283120014500002E-3</v>
      </c>
      <c r="E181">
        <v>6.04553528177E-3</v>
      </c>
      <c r="F181">
        <v>-1.19768084484E-2</v>
      </c>
      <c r="G181">
        <v>-4.3522370550799997E-3</v>
      </c>
      <c r="H181">
        <v>-7.5251845524700002E-3</v>
      </c>
      <c r="I181">
        <v>1.1501915481399999E-2</v>
      </c>
      <c r="J181">
        <v>-1.1501915481399999E-2</v>
      </c>
      <c r="K181">
        <v>2.0239250536299999E-3</v>
      </c>
      <c r="L181">
        <v>-2.0239250536299999E-3</v>
      </c>
      <c r="M181">
        <v>1.4796492706999999E-3</v>
      </c>
      <c r="N181">
        <v>-1.3570719834199999E-2</v>
      </c>
      <c r="O181">
        <v>5.63</v>
      </c>
      <c r="P181">
        <v>5.68</v>
      </c>
      <c r="Q181">
        <v>2.8065341639599999E-2</v>
      </c>
      <c r="R181">
        <v>2.28169594213E-2</v>
      </c>
      <c r="S181">
        <v>-4.80702947889E-2</v>
      </c>
      <c r="T181">
        <v>0.62156773551699995</v>
      </c>
      <c r="U181">
        <v>-5.8927193951899999E-2</v>
      </c>
      <c r="V181">
        <v>0.19995290457500001</v>
      </c>
      <c r="W181">
        <v>1500</v>
      </c>
      <c r="X181">
        <v>5.6508000000000003</v>
      </c>
      <c r="Y181">
        <v>0.36944937833000002</v>
      </c>
      <c r="Z181">
        <v>-1.10642950904</v>
      </c>
      <c r="AA181">
        <v>-1.4758788873699999</v>
      </c>
      <c r="AB181">
        <v>2.9809126677199999E-2</v>
      </c>
      <c r="AC181">
        <v>-4.0209516018599997E-2</v>
      </c>
      <c r="AD181">
        <v>-8.1022268505899997E-2</v>
      </c>
      <c r="AE181">
        <v>0.879810999383</v>
      </c>
      <c r="AF181">
        <v>100</v>
      </c>
      <c r="AG181">
        <v>5.72</v>
      </c>
      <c r="AH181">
        <v>2.5015403033999999E-2</v>
      </c>
      <c r="AI181">
        <v>9.3087816716299995E-2</v>
      </c>
      <c r="AJ181">
        <v>-5.7261126015899999E-2</v>
      </c>
      <c r="AK181">
        <v>0.29765276672099999</v>
      </c>
      <c r="AL181">
        <v>3200</v>
      </c>
      <c r="AM181">
        <v>5.74</v>
      </c>
      <c r="AN181">
        <v>1.21295409582E-2</v>
      </c>
      <c r="AO181">
        <v>0.54729132944199999</v>
      </c>
      <c r="AP181">
        <v>-4.4389959011300002E-2</v>
      </c>
      <c r="AQ181">
        <v>-0.14332071012600001</v>
      </c>
      <c r="AR181">
        <v>159</v>
      </c>
      <c r="AS181">
        <v>5.6963999999999997</v>
      </c>
      <c r="AT181">
        <v>6.2385426756000001E-3</v>
      </c>
      <c r="AU181">
        <v>0.83044455967899999</v>
      </c>
      <c r="AV181">
        <v>-3.1555029278200003E-2</v>
      </c>
      <c r="AW181">
        <v>-0.78397707233000002</v>
      </c>
      <c r="AX181">
        <v>5200</v>
      </c>
      <c r="AY181">
        <v>5.7050000000000001</v>
      </c>
      <c r="AZ181">
        <v>5.72</v>
      </c>
    </row>
    <row r="182" spans="1:52" ht="19">
      <c r="A182" s="3">
        <v>42978</v>
      </c>
      <c r="B182" s="1" t="s">
        <v>220</v>
      </c>
      <c r="C182">
        <v>1.6815985526199999E-2</v>
      </c>
      <c r="D182">
        <v>-4.3703591506299997E-3</v>
      </c>
      <c r="E182">
        <v>-0.15900219183799999</v>
      </c>
      <c r="F182">
        <v>-1.1936669430500001E-2</v>
      </c>
      <c r="G182">
        <v>-2.4195788749E-2</v>
      </c>
      <c r="H182">
        <v>-2.94911718643E-2</v>
      </c>
      <c r="I182">
        <v>4.8793160957099997E-3</v>
      </c>
      <c r="J182">
        <v>-2.8752654956699999E-2</v>
      </c>
      <c r="K182">
        <v>1.9825429598399998E-2</v>
      </c>
      <c r="L182">
        <v>-1.9825429598399998E-2</v>
      </c>
      <c r="M182">
        <v>0.129511019974</v>
      </c>
      <c r="N182">
        <v>0.129511019974</v>
      </c>
      <c r="O182">
        <v>7.37</v>
      </c>
      <c r="P182">
        <v>7.09</v>
      </c>
      <c r="Q182">
        <v>-0.16467764993799999</v>
      </c>
      <c r="R182">
        <v>-1.09262166193</v>
      </c>
      <c r="S182">
        <v>0.27227233605500001</v>
      </c>
      <c r="T182">
        <v>-3.3143338264</v>
      </c>
      <c r="U182">
        <v>0.47824053300399999</v>
      </c>
      <c r="V182">
        <v>-3.0693195257700001</v>
      </c>
      <c r="W182">
        <v>100</v>
      </c>
      <c r="X182">
        <v>7.06</v>
      </c>
      <c r="Y182">
        <v>-4.2062415196699998</v>
      </c>
      <c r="Z182">
        <v>1.95557876933</v>
      </c>
      <c r="AA182">
        <v>6.1618202889999996</v>
      </c>
      <c r="AB182">
        <v>-2.2849167636699998E-2</v>
      </c>
      <c r="AC182">
        <v>-2.4643187959100001</v>
      </c>
      <c r="AD182">
        <v>2.1071864048700002E-2</v>
      </c>
      <c r="AE182">
        <v>0.38506739935099998</v>
      </c>
      <c r="AF182">
        <v>100</v>
      </c>
      <c r="AG182">
        <v>7.1199000000000003</v>
      </c>
      <c r="AH182">
        <v>-5.9457517037599999E-3</v>
      </c>
      <c r="AI182">
        <v>-2.8730731276100001</v>
      </c>
      <c r="AJ182">
        <v>1.71044368562E-2</v>
      </c>
      <c r="AK182">
        <v>0.46954326382</v>
      </c>
      <c r="AL182">
        <v>100</v>
      </c>
      <c r="AM182">
        <v>7.18</v>
      </c>
      <c r="AN182">
        <v>1.06376777746E-2</v>
      </c>
      <c r="AO182">
        <v>-3.4538692175799999</v>
      </c>
      <c r="AP182">
        <v>2.1668299952300001E-2</v>
      </c>
      <c r="AQ182">
        <v>0.31617758205800001</v>
      </c>
      <c r="AR182">
        <v>100</v>
      </c>
      <c r="AS182">
        <v>7.36</v>
      </c>
      <c r="AT182">
        <v>2.90934874315E-2</v>
      </c>
      <c r="AU182">
        <v>-4.3245633719900001</v>
      </c>
      <c r="AV182">
        <v>1.1585646121299999E-2</v>
      </c>
      <c r="AW182">
        <v>0.80193990796000003</v>
      </c>
      <c r="AX182">
        <v>500</v>
      </c>
      <c r="AY182">
        <v>7.5</v>
      </c>
      <c r="AZ182">
        <v>7.6555999999999997</v>
      </c>
    </row>
    <row r="183" spans="1:52" ht="19">
      <c r="A183" s="3">
        <v>42978</v>
      </c>
      <c r="B183" s="1" t="s">
        <v>221</v>
      </c>
      <c r="C183">
        <v>1.7570341575199998E-2</v>
      </c>
      <c r="D183">
        <v>-7.0367808845600002E-3</v>
      </c>
      <c r="E183">
        <v>-1.8362694678500002E-2</v>
      </c>
      <c r="F183">
        <v>5.2685501087E-2</v>
      </c>
      <c r="G183">
        <v>-5.6914018940799997E-3</v>
      </c>
      <c r="H183">
        <v>3.6201802678099998E-2</v>
      </c>
      <c r="I183">
        <v>3.5115159511799998E-2</v>
      </c>
      <c r="J183">
        <v>3.5115159511799998E-2</v>
      </c>
      <c r="K183">
        <v>1.34537899048E-3</v>
      </c>
      <c r="L183">
        <v>1.34537899048E-3</v>
      </c>
      <c r="M183">
        <v>1.78391079997E-2</v>
      </c>
      <c r="N183">
        <v>5.4564497356600003E-2</v>
      </c>
      <c r="O183">
        <v>10.4</v>
      </c>
      <c r="P183">
        <v>11.5</v>
      </c>
      <c r="Q183">
        <v>0.16685406327499999</v>
      </c>
      <c r="R183">
        <v>0.33744959677399999</v>
      </c>
      <c r="S183">
        <v>-0.11351096504200001</v>
      </c>
      <c r="T183">
        <v>-1.1859019095900001</v>
      </c>
      <c r="U183">
        <v>-0.29069373953200001</v>
      </c>
      <c r="V183">
        <v>-1.30820631458</v>
      </c>
      <c r="W183">
        <v>1100</v>
      </c>
      <c r="X183">
        <v>10.95</v>
      </c>
      <c r="Y183">
        <v>5.28846153846</v>
      </c>
      <c r="Z183">
        <v>-4.2078460408899998</v>
      </c>
      <c r="AA183">
        <v>-9.4963075793500007</v>
      </c>
      <c r="AB183">
        <v>0.13694687385599999</v>
      </c>
      <c r="AC183">
        <v>0.77357676036300005</v>
      </c>
      <c r="AD183">
        <v>8.3704757367100008E-3</v>
      </c>
      <c r="AE183">
        <v>-2.6413383158200001</v>
      </c>
      <c r="AF183">
        <v>8716</v>
      </c>
      <c r="AG183">
        <v>11.35</v>
      </c>
      <c r="AH183">
        <v>9.5663808219800001E-2</v>
      </c>
      <c r="AI183">
        <v>1.8406373311999999</v>
      </c>
      <c r="AJ183">
        <v>1.8348804339300001E-2</v>
      </c>
      <c r="AK183">
        <v>-2.7577969816899999</v>
      </c>
      <c r="AL183">
        <v>600</v>
      </c>
      <c r="AM183">
        <v>11.3</v>
      </c>
      <c r="AN183">
        <v>7.8526587440699999E-2</v>
      </c>
      <c r="AO183">
        <v>2.4154685227499999</v>
      </c>
      <c r="AP183">
        <v>1.404045315E-2</v>
      </c>
      <c r="AQ183">
        <v>-2.6124758809399999</v>
      </c>
      <c r="AR183">
        <v>8390</v>
      </c>
      <c r="AS183">
        <v>11.632</v>
      </c>
      <c r="AT183">
        <v>6.5015001096000002E-2</v>
      </c>
      <c r="AU183">
        <v>3.05955617565</v>
      </c>
      <c r="AV183">
        <v>4.7532526300400002E-2</v>
      </c>
      <c r="AW183">
        <v>-4.33306114109</v>
      </c>
      <c r="AX183">
        <v>7400</v>
      </c>
      <c r="AY183">
        <v>11.8</v>
      </c>
      <c r="AZ183">
        <v>11.95</v>
      </c>
    </row>
    <row r="184" spans="1:52" ht="19">
      <c r="A184" s="3">
        <v>42978</v>
      </c>
      <c r="B184" s="1" t="s">
        <v>222</v>
      </c>
      <c r="C184">
        <v>2.4263578455100002E-3</v>
      </c>
      <c r="D184">
        <v>3.5526367240400002E-4</v>
      </c>
      <c r="E184">
        <v>-2.74656512229E-3</v>
      </c>
      <c r="F184">
        <v>-5.3565096763600001E-4</v>
      </c>
      <c r="G184">
        <v>-1.45306006996E-3</v>
      </c>
      <c r="H184">
        <v>1.9869047021499999E-3</v>
      </c>
      <c r="I184">
        <v>1.8907068778800001E-3</v>
      </c>
      <c r="J184">
        <v>-2.9620088131499999E-3</v>
      </c>
      <c r="K184">
        <v>1.0977963975499999E-3</v>
      </c>
      <c r="L184">
        <v>-1.80832374236E-3</v>
      </c>
      <c r="M184">
        <v>7.5966042013599999E-4</v>
      </c>
      <c r="N184">
        <v>4.7334698244400003E-3</v>
      </c>
      <c r="O184">
        <v>83.27</v>
      </c>
      <c r="P184">
        <v>84.29</v>
      </c>
      <c r="Q184">
        <v>1.77569468925E-2</v>
      </c>
      <c r="R184">
        <v>9.2300309525600005E-2</v>
      </c>
      <c r="S184">
        <v>1.33089724162E-2</v>
      </c>
      <c r="T184">
        <v>0.144694580755</v>
      </c>
      <c r="U184">
        <v>1.36237505346E-3</v>
      </c>
      <c r="V184">
        <v>-7.1081306355600005E-2</v>
      </c>
      <c r="W184">
        <v>19016</v>
      </c>
      <c r="X184">
        <v>83.68</v>
      </c>
      <c r="Y184">
        <v>0.49237420439500001</v>
      </c>
      <c r="Z184">
        <v>0.43983537296300002</v>
      </c>
      <c r="AA184">
        <v>-5.2538831432300002E-2</v>
      </c>
      <c r="AB184">
        <v>1.2692110308399999E-2</v>
      </c>
      <c r="AC184">
        <v>0.15284354343000001</v>
      </c>
      <c r="AD184">
        <v>6.3121345138399997E-3</v>
      </c>
      <c r="AE184">
        <v>0.19503761146900001</v>
      </c>
      <c r="AF184">
        <v>11156</v>
      </c>
      <c r="AG184">
        <v>83.974999999999994</v>
      </c>
      <c r="AH184">
        <v>8.3858056059499999E-3</v>
      </c>
      <c r="AI184">
        <v>0.253366012541</v>
      </c>
      <c r="AJ184">
        <v>9.6948955023000005E-4</v>
      </c>
      <c r="AK184">
        <v>0.319432121874</v>
      </c>
      <c r="AL184">
        <v>24226</v>
      </c>
      <c r="AM184">
        <v>84.15</v>
      </c>
      <c r="AN184">
        <v>7.4223099706200004E-3</v>
      </c>
      <c r="AO184">
        <v>0.28729655158400003</v>
      </c>
      <c r="AP184">
        <v>9.0120221529900002E-4</v>
      </c>
      <c r="AQ184">
        <v>0.32226637407199998</v>
      </c>
      <c r="AR184">
        <v>11910</v>
      </c>
      <c r="AS184">
        <v>84.145399999999995</v>
      </c>
      <c r="AT184">
        <v>6.0387253064099998E-3</v>
      </c>
      <c r="AU184">
        <v>0.35164850476100001</v>
      </c>
      <c r="AV184">
        <v>9.3746962648999998E-4</v>
      </c>
      <c r="AW184">
        <v>0.32064238824199998</v>
      </c>
      <c r="AX184">
        <v>3532</v>
      </c>
      <c r="AY184">
        <v>84.35</v>
      </c>
      <c r="AZ184">
        <v>84.39</v>
      </c>
    </row>
    <row r="185" spans="1:52" ht="19">
      <c r="A185" s="3">
        <v>42978</v>
      </c>
      <c r="B185" s="1" t="s">
        <v>223</v>
      </c>
      <c r="C185">
        <v>1.9986497734399999E-3</v>
      </c>
      <c r="D185">
        <v>1.7673079535E-3</v>
      </c>
      <c r="E185">
        <v>3.30213127679E-3</v>
      </c>
      <c r="F185">
        <v>-1.69195795925E-3</v>
      </c>
      <c r="G185">
        <v>1.7736620012299999E-3</v>
      </c>
      <c r="H185">
        <v>-5.6835148120400001E-3</v>
      </c>
      <c r="I185">
        <v>3.0669181418200003E-4</v>
      </c>
      <c r="J185">
        <v>-3.6906077326900001E-3</v>
      </c>
      <c r="K185" s="2">
        <v>6.3540477298799998E-6</v>
      </c>
      <c r="L185" s="2">
        <v>6.3540477298799998E-6</v>
      </c>
      <c r="M185">
        <v>2.3813835352500001E-3</v>
      </c>
      <c r="N185">
        <v>-8.9856460888300006E-3</v>
      </c>
      <c r="O185">
        <v>58.31</v>
      </c>
      <c r="P185">
        <v>59.024999999999999</v>
      </c>
      <c r="Q185">
        <v>8.00386349682E-3</v>
      </c>
      <c r="R185">
        <v>0.314911410552</v>
      </c>
      <c r="S185">
        <v>-4.8070316290500003E-3</v>
      </c>
      <c r="T185">
        <v>0.34327538409899999</v>
      </c>
      <c r="U185">
        <v>-5.8544773682900004E-3</v>
      </c>
      <c r="V185">
        <v>-0.12216980974199999</v>
      </c>
      <c r="W185">
        <v>870</v>
      </c>
      <c r="X185">
        <v>58.6</v>
      </c>
      <c r="Y185">
        <v>0.49734179385999999</v>
      </c>
      <c r="Z185">
        <v>3.1143761708600001E-2</v>
      </c>
      <c r="AA185">
        <v>-0.46619803215200001</v>
      </c>
      <c r="AB185">
        <v>6.55846206032E-3</v>
      </c>
      <c r="AC185">
        <v>0.34624938266600003</v>
      </c>
      <c r="AD185">
        <v>-1.1866112814200001E-2</v>
      </c>
      <c r="AE185">
        <v>0.33893029046899997</v>
      </c>
      <c r="AF185">
        <v>3707</v>
      </c>
      <c r="AG185">
        <v>58.71</v>
      </c>
      <c r="AH185">
        <v>2.43828474536E-3</v>
      </c>
      <c r="AI185">
        <v>0.45146687037900002</v>
      </c>
      <c r="AJ185">
        <v>-1.0825981282600001E-2</v>
      </c>
      <c r="AK185">
        <v>0.31382490812699998</v>
      </c>
      <c r="AL185">
        <v>437</v>
      </c>
      <c r="AM185">
        <v>58.56</v>
      </c>
      <c r="AN185">
        <v>2.27035040103E-3</v>
      </c>
      <c r="AO185">
        <v>0.45077117105999998</v>
      </c>
      <c r="AP185">
        <v>-9.6068771730100002E-3</v>
      </c>
      <c r="AQ185">
        <v>0.27086476820099997</v>
      </c>
      <c r="AR185">
        <v>601</v>
      </c>
      <c r="AS185">
        <v>58.79</v>
      </c>
      <c r="AT185">
        <v>2.5364324283E-3</v>
      </c>
      <c r="AU185">
        <v>0.44069330406500001</v>
      </c>
      <c r="AV185">
        <v>-7.7680401152000001E-3</v>
      </c>
      <c r="AW185">
        <v>0.176570087406</v>
      </c>
      <c r="AX185">
        <v>410</v>
      </c>
      <c r="AY185">
        <v>58.76</v>
      </c>
      <c r="AZ185">
        <v>58.81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4"/>
  <sheetViews>
    <sheetView topLeftCell="A77" workbookViewId="0">
      <selection activeCell="B89" sqref="B89:B99"/>
    </sheetView>
  </sheetViews>
  <sheetFormatPr baseColWidth="10" defaultRowHeight="15" x14ac:dyDescent="0"/>
  <cols>
    <col min="19" max="19" width="16.5" customWidth="1"/>
    <col min="20" max="20" width="11.83203125" bestFit="1" customWidth="1"/>
  </cols>
  <sheetData>
    <row r="1" spans="1:22" ht="19">
      <c r="A1" t="s">
        <v>225</v>
      </c>
      <c r="B1" s="1" t="s">
        <v>0</v>
      </c>
      <c r="C1" s="1" t="s">
        <v>226</v>
      </c>
      <c r="D1" s="1" t="s">
        <v>224</v>
      </c>
      <c r="E1" t="s">
        <v>13</v>
      </c>
      <c r="F1" t="s">
        <v>14</v>
      </c>
      <c r="G1" t="s">
        <v>15</v>
      </c>
      <c r="H1" s="9" t="s">
        <v>16</v>
      </c>
      <c r="I1" t="s">
        <v>17</v>
      </c>
      <c r="J1" s="9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50</v>
      </c>
      <c r="S1" t="s">
        <v>228</v>
      </c>
      <c r="T1" t="s">
        <v>229</v>
      </c>
      <c r="U1" t="s">
        <v>230</v>
      </c>
      <c r="V1" t="s">
        <v>231</v>
      </c>
    </row>
    <row r="2" spans="1:22" ht="19">
      <c r="A2" s="3">
        <v>42978</v>
      </c>
      <c r="B2" s="1" t="s">
        <v>160</v>
      </c>
      <c r="C2" s="1">
        <f>(R2-N2)/N2*100</f>
        <v>8.6124401913875683</v>
      </c>
      <c r="D2" s="1">
        <f>IF((R2-N2)/N2*100 &gt;=1.5,1,0)</f>
        <v>1</v>
      </c>
      <c r="E2">
        <v>1.97</v>
      </c>
      <c r="F2">
        <v>2.0699999999999998</v>
      </c>
      <c r="G2">
        <v>1.9336417226100001E-2</v>
      </c>
      <c r="H2">
        <v>3.94149132143</v>
      </c>
      <c r="I2">
        <v>5.9953177113700002E-3</v>
      </c>
      <c r="J2">
        <v>4.4042973735600004</v>
      </c>
      <c r="K2">
        <v>8.4917613689500002E-2</v>
      </c>
      <c r="L2">
        <v>-1.59320360262</v>
      </c>
      <c r="M2">
        <v>31234</v>
      </c>
      <c r="N2">
        <v>2.09</v>
      </c>
      <c r="O2">
        <v>6.0913705583800004</v>
      </c>
      <c r="P2">
        <v>5.3948388812300001</v>
      </c>
      <c r="Q2">
        <v>-0.69653167714399999</v>
      </c>
      <c r="R2">
        <v>2.27</v>
      </c>
      <c r="S2">
        <f>H2*(K2*10)</f>
        <v>3.3470203739370965</v>
      </c>
      <c r="T2">
        <f>IF(H2&gt;0,IF(K2&gt;0,1,0),0)</f>
        <v>1</v>
      </c>
      <c r="U2">
        <f>IF(M2&gt;1000,1,0)</f>
        <v>1</v>
      </c>
      <c r="V2">
        <f>IF(T2=1,IF(U2=1, H2*(K2*10), 0),0)</f>
        <v>3.3470203739370965</v>
      </c>
    </row>
    <row r="3" spans="1:22" ht="19">
      <c r="A3" s="3">
        <v>42978</v>
      </c>
      <c r="B3" s="1" t="s">
        <v>158</v>
      </c>
      <c r="C3" s="1">
        <f>(R3-N3)/N3*100</f>
        <v>0</v>
      </c>
      <c r="D3" s="1">
        <f>IF((R3-N3)/N3*100 &gt;=1.5,1,0)</f>
        <v>0</v>
      </c>
      <c r="E3">
        <v>4.05</v>
      </c>
      <c r="F3">
        <v>4.7</v>
      </c>
      <c r="G3">
        <v>9.0134382169800006E-2</v>
      </c>
      <c r="H3">
        <v>3.8357187078899999</v>
      </c>
      <c r="I3">
        <v>-0.13058552866100001</v>
      </c>
      <c r="J3">
        <v>-0.210621820421</v>
      </c>
      <c r="K3">
        <v>-7.8092090340599996E-2</v>
      </c>
      <c r="L3">
        <v>-6.1793201775700002</v>
      </c>
      <c r="M3">
        <v>400</v>
      </c>
      <c r="N3">
        <v>4.25</v>
      </c>
      <c r="O3">
        <v>4.9382716049399997</v>
      </c>
      <c r="P3">
        <v>-2.8806584362100001</v>
      </c>
      <c r="Q3">
        <v>-7.8189300411499998</v>
      </c>
      <c r="R3">
        <v>4.25</v>
      </c>
      <c r="S3">
        <f>H3*(K3*10)</f>
        <v>-2.9953929185767536</v>
      </c>
      <c r="T3">
        <f>IF(H3&gt;0,IF(K3&gt;0,1,0),0)</f>
        <v>0</v>
      </c>
      <c r="U3">
        <f>IF(M3&gt;1000,1,0)</f>
        <v>0</v>
      </c>
      <c r="V3">
        <f>IF(T3=1,IF(U3=1, H3*(K3*10), 0),0)</f>
        <v>0</v>
      </c>
    </row>
    <row r="4" spans="1:22" ht="19">
      <c r="A4" s="3">
        <v>42978</v>
      </c>
      <c r="B4" s="1" t="s">
        <v>75</v>
      </c>
      <c r="C4" s="1">
        <f>(R4-N4)/N4*100</f>
        <v>0.86206896551723844</v>
      </c>
      <c r="D4" s="1">
        <f>IF((R4-N4)/N4*100 &gt;=1.5,1,0)</f>
        <v>0</v>
      </c>
      <c r="E4">
        <v>5.65</v>
      </c>
      <c r="F4">
        <v>5.75</v>
      </c>
      <c r="G4">
        <v>-1.58212776337E-2</v>
      </c>
      <c r="H4">
        <v>3.3295816014300001</v>
      </c>
      <c r="I4">
        <v>-0.15684437189799999</v>
      </c>
      <c r="J4">
        <v>-3.4959035086000001</v>
      </c>
      <c r="K4">
        <v>-0.10567046396800001</v>
      </c>
      <c r="L4">
        <v>-7.5275864298100004</v>
      </c>
      <c r="M4">
        <v>100</v>
      </c>
      <c r="N4">
        <v>5.8</v>
      </c>
      <c r="O4">
        <v>2.6548672566399998</v>
      </c>
      <c r="P4">
        <v>-5.8724455366499999</v>
      </c>
      <c r="Q4">
        <v>-8.5273127932899992</v>
      </c>
      <c r="R4">
        <v>5.85</v>
      </c>
      <c r="S4">
        <f>H4*(K4*10)</f>
        <v>-3.5183843264242456</v>
      </c>
      <c r="T4">
        <f>IF(H4&gt;0,IF(K4&gt;0,1,0),0)</f>
        <v>0</v>
      </c>
      <c r="U4">
        <f>IF(M4&gt;1000,1,0)</f>
        <v>0</v>
      </c>
      <c r="V4">
        <f>IF(T4=1,IF(U4=1, H4*(K4*10), 0),0)</f>
        <v>0</v>
      </c>
    </row>
    <row r="5" spans="1:22" ht="19">
      <c r="A5" s="3">
        <v>42978</v>
      </c>
      <c r="B5" s="1" t="s">
        <v>196</v>
      </c>
      <c r="C5" s="1">
        <f>(R5-N5)/N5*100</f>
        <v>5.5825242718446528</v>
      </c>
      <c r="D5" s="1">
        <f>IF((R5-N5)/N5*100 &gt;=1.5,1,0)</f>
        <v>1</v>
      </c>
      <c r="E5">
        <v>18.149999999999999</v>
      </c>
      <c r="F5">
        <v>21.65</v>
      </c>
      <c r="G5">
        <v>0.37665511419199998</v>
      </c>
      <c r="H5">
        <v>2.8314671643099998</v>
      </c>
      <c r="I5">
        <v>0.37428974321199998</v>
      </c>
      <c r="J5">
        <v>2.0369274529400001</v>
      </c>
      <c r="K5">
        <v>4.6244724257599998E-2</v>
      </c>
      <c r="L5">
        <v>-1.8101211213799999</v>
      </c>
      <c r="M5">
        <v>7450</v>
      </c>
      <c r="N5">
        <v>20.6</v>
      </c>
      <c r="O5">
        <v>13.4986225895</v>
      </c>
      <c r="P5">
        <v>11.596334735899999</v>
      </c>
      <c r="Q5">
        <v>-1.9022878536200001</v>
      </c>
      <c r="R5">
        <v>21.75</v>
      </c>
      <c r="S5">
        <f>H5*(K5*10)</f>
        <v>1.3094041825796454</v>
      </c>
      <c r="T5">
        <f>IF(H5&gt;0,IF(K5&gt;0,1,0),0)</f>
        <v>1</v>
      </c>
      <c r="U5">
        <f>IF(M5&gt;1000,1,0)</f>
        <v>1</v>
      </c>
      <c r="V5">
        <f>IF(T5=1,IF(U5=1, H5*(K5*10), 0),0)</f>
        <v>1.3094041825796454</v>
      </c>
    </row>
    <row r="6" spans="1:22" ht="19">
      <c r="A6" s="3">
        <v>42978</v>
      </c>
      <c r="B6" s="1" t="s">
        <v>202</v>
      </c>
      <c r="C6" s="1">
        <f>(R6-N6)/N6*100</f>
        <v>-0.19214603098354341</v>
      </c>
      <c r="D6" s="1">
        <f>IF((R6-N6)/N6*100 &gt;=1.5,1,0)</f>
        <v>0</v>
      </c>
      <c r="E6">
        <v>81.5</v>
      </c>
      <c r="F6">
        <v>83.71</v>
      </c>
      <c r="G6">
        <v>3.6390461112199998E-2</v>
      </c>
      <c r="H6">
        <v>1.24737482684</v>
      </c>
      <c r="I6">
        <v>3.7112682688999997E-2</v>
      </c>
      <c r="J6">
        <v>0.86536175871999998</v>
      </c>
      <c r="K6">
        <v>1.09257391622E-2</v>
      </c>
      <c r="L6">
        <v>-0.58655077864000005</v>
      </c>
      <c r="M6">
        <v>143562</v>
      </c>
      <c r="N6">
        <v>83.27</v>
      </c>
      <c r="O6">
        <v>2.1717791411</v>
      </c>
      <c r="P6">
        <v>1.90324260484</v>
      </c>
      <c r="Q6">
        <v>-0.268536536263</v>
      </c>
      <c r="R6">
        <v>83.11</v>
      </c>
      <c r="S6">
        <f>H6*(K6*10)</f>
        <v>0.13628491995548231</v>
      </c>
      <c r="T6">
        <f>IF(H6&gt;0,IF(K6&gt;0,1,0),0)</f>
        <v>1</v>
      </c>
      <c r="U6">
        <f>IF(M6&gt;1000,1,0)</f>
        <v>1</v>
      </c>
      <c r="V6">
        <f>IF(T6=1,IF(U6=1, H6*(K6*10), 0),0)</f>
        <v>0.13628491995548231</v>
      </c>
    </row>
    <row r="7" spans="1:22" ht="19">
      <c r="A7" s="3">
        <v>42978</v>
      </c>
      <c r="B7" s="1" t="s">
        <v>175</v>
      </c>
      <c r="C7" s="1">
        <f>(R7-N7)/N7*100</f>
        <v>-0.28625954198474368</v>
      </c>
      <c r="D7" s="1">
        <f>IF((R7-N7)/N7*100 &gt;=1.5,1,0)</f>
        <v>0</v>
      </c>
      <c r="E7">
        <v>20.94</v>
      </c>
      <c r="F7">
        <v>20.84</v>
      </c>
      <c r="G7">
        <v>-5.3596747281200001E-2</v>
      </c>
      <c r="H7">
        <v>1.1623265138200001</v>
      </c>
      <c r="I7">
        <v>0.15394965469899999</v>
      </c>
      <c r="J7">
        <v>-1.25657873051</v>
      </c>
      <c r="K7">
        <v>0.16370342890299999</v>
      </c>
      <c r="L7">
        <v>-1.38325112276</v>
      </c>
      <c r="M7">
        <v>100</v>
      </c>
      <c r="N7">
        <v>20.96</v>
      </c>
      <c r="O7">
        <v>9.5510983763099994E-2</v>
      </c>
      <c r="P7">
        <v>2.75385855653</v>
      </c>
      <c r="Q7">
        <v>2.6583475727699999</v>
      </c>
      <c r="R7">
        <v>20.9</v>
      </c>
      <c r="S7">
        <f>H7*(K7*10)</f>
        <v>1.902768358172042</v>
      </c>
      <c r="T7">
        <f>IF(H7&gt;0,IF(K7&gt;0,1,0),0)</f>
        <v>1</v>
      </c>
      <c r="U7">
        <f>IF(M7&gt;1000,1,0)</f>
        <v>0</v>
      </c>
      <c r="V7">
        <f>IF(T7=1,IF(U7=1, H7*(K7*10), 0),0)</f>
        <v>0</v>
      </c>
    </row>
    <row r="8" spans="1:22" ht="19">
      <c r="A8" s="3">
        <v>42978</v>
      </c>
      <c r="B8" s="1" t="s">
        <v>63</v>
      </c>
      <c r="C8" s="1">
        <f>(R8-N8)/N8*100</f>
        <v>-0.10943912448700178</v>
      </c>
      <c r="D8" s="1">
        <f>IF((R8-N8)/N8*100 &gt;=1.5,1,0)</f>
        <v>0</v>
      </c>
      <c r="E8">
        <v>35.9</v>
      </c>
      <c r="F8">
        <v>36.543999999999997</v>
      </c>
      <c r="G8">
        <v>2.9834441549100001E-2</v>
      </c>
      <c r="H8">
        <v>1.13612970617</v>
      </c>
      <c r="I8">
        <v>2.3720936679499999E-2</v>
      </c>
      <c r="J8">
        <v>1.0914379869499999</v>
      </c>
      <c r="K8">
        <v>1.54430517665E-2</v>
      </c>
      <c r="L8">
        <v>-0.49654668080699998</v>
      </c>
      <c r="M8">
        <v>48241</v>
      </c>
      <c r="N8">
        <v>36.549999999999997</v>
      </c>
      <c r="O8">
        <v>1.81058495822</v>
      </c>
      <c r="P8">
        <v>1.58625587561</v>
      </c>
      <c r="Q8">
        <v>-0.224329082604</v>
      </c>
      <c r="R8">
        <v>36.51</v>
      </c>
      <c r="S8">
        <f>H8*(K8*10)</f>
        <v>0.17545309865841743</v>
      </c>
      <c r="T8">
        <f>IF(H8&gt;0,IF(K8&gt;0,1,0),0)</f>
        <v>1</v>
      </c>
      <c r="U8">
        <f>IF(M8&gt;1000,1,0)</f>
        <v>1</v>
      </c>
      <c r="V8">
        <f>IF(T8=1,IF(U8=1, H8*(K8*10), 0),0)</f>
        <v>0.17545309865841743</v>
      </c>
    </row>
    <row r="9" spans="1:22" ht="19">
      <c r="A9" s="3">
        <v>42978</v>
      </c>
      <c r="B9" s="1" t="s">
        <v>167</v>
      </c>
      <c r="C9" s="1">
        <f>(R9-N9)/N9*100</f>
        <v>0.55359838953195484</v>
      </c>
      <c r="D9" s="1">
        <f>IF((R9-N9)/N9*100 &gt;=1.5,1,0)</f>
        <v>0</v>
      </c>
      <c r="E9">
        <v>9.81</v>
      </c>
      <c r="F9">
        <v>9.98</v>
      </c>
      <c r="G9">
        <v>3.2619775739000001E-3</v>
      </c>
      <c r="H9">
        <v>1.0427476899799999</v>
      </c>
      <c r="I9">
        <v>4.3698144555199998E-3</v>
      </c>
      <c r="J9">
        <v>0.99387611655800001</v>
      </c>
      <c r="K9">
        <v>9.2220060967E-3</v>
      </c>
      <c r="L9">
        <v>-0.21230282173100001</v>
      </c>
      <c r="M9">
        <v>80354</v>
      </c>
      <c r="N9">
        <v>9.9350000000000005</v>
      </c>
      <c r="O9">
        <v>1.2742099898100001</v>
      </c>
      <c r="P9">
        <v>1.0981943107600001</v>
      </c>
      <c r="Q9">
        <v>-0.176015679043</v>
      </c>
      <c r="R9">
        <v>9.99</v>
      </c>
      <c r="S9">
        <f>H9*(K9*10)</f>
        <v>9.616225554315401E-2</v>
      </c>
      <c r="T9">
        <f>IF(H9&gt;0,IF(K9&gt;0,1,0),0)</f>
        <v>1</v>
      </c>
      <c r="U9">
        <f>IF(M9&gt;1000,1,0)</f>
        <v>1</v>
      </c>
      <c r="V9">
        <f>IF(T9=1,IF(U9=1, H9*(K9*10), 0),0)</f>
        <v>9.616225554315401E-2</v>
      </c>
    </row>
    <row r="10" spans="1:22" ht="19">
      <c r="A10" s="3">
        <v>42978</v>
      </c>
      <c r="B10" s="1" t="s">
        <v>198</v>
      </c>
      <c r="C10" s="1">
        <f>(R10-N10)/N10*100</f>
        <v>0.41499125874126208</v>
      </c>
      <c r="D10" s="1">
        <f>IF((R10-N10)/N10*100 &gt;=1.5,1,0)</f>
        <v>0</v>
      </c>
      <c r="E10">
        <v>45.3</v>
      </c>
      <c r="F10">
        <v>45.66</v>
      </c>
      <c r="G10">
        <v>-1.83652817144E-3</v>
      </c>
      <c r="H10">
        <v>1.0247643610999999</v>
      </c>
      <c r="I10">
        <v>0.370256740207</v>
      </c>
      <c r="J10">
        <v>-8.4373232866999999</v>
      </c>
      <c r="K10">
        <v>0.29520155256899999</v>
      </c>
      <c r="L10">
        <v>-7.2971466862599996</v>
      </c>
      <c r="M10">
        <v>400</v>
      </c>
      <c r="N10">
        <v>45.76</v>
      </c>
      <c r="O10">
        <v>1.01545253863</v>
      </c>
      <c r="P10">
        <v>1.7021687726300001</v>
      </c>
      <c r="Q10">
        <v>0.68671623399500004</v>
      </c>
      <c r="R10">
        <v>45.9499</v>
      </c>
      <c r="S10">
        <f>H10*(K10*10)</f>
        <v>3.0251203041409931</v>
      </c>
      <c r="T10">
        <f>IF(H10&gt;0,IF(K10&gt;0,1,0),0)</f>
        <v>1</v>
      </c>
      <c r="U10">
        <f>IF(M10&gt;1000,1,0)</f>
        <v>0</v>
      </c>
      <c r="V10">
        <f>IF(T10=1,IF(U10=1, H10*(K10*10), 0),0)</f>
        <v>0</v>
      </c>
    </row>
    <row r="11" spans="1:22" ht="19">
      <c r="A11" s="3">
        <v>42978</v>
      </c>
      <c r="B11" s="1" t="s">
        <v>164</v>
      </c>
      <c r="C11" s="1">
        <f>(R11-N11)/N11*100</f>
        <v>1.6875279392042812</v>
      </c>
      <c r="D11" s="1">
        <f>IF((R11-N11)/N11*100 &gt;=1.5,1,0)</f>
        <v>1</v>
      </c>
      <c r="E11">
        <v>44.06</v>
      </c>
      <c r="F11">
        <v>45.375</v>
      </c>
      <c r="G11">
        <v>5.3231114462700003E-3</v>
      </c>
      <c r="H11">
        <v>0.98452302944699999</v>
      </c>
      <c r="I11">
        <v>6.1771302634E-3</v>
      </c>
      <c r="J11">
        <v>0.103119545922</v>
      </c>
      <c r="K11">
        <v>8.2700553061199999E-4</v>
      </c>
      <c r="L11">
        <v>-0.87511332223299998</v>
      </c>
      <c r="M11">
        <v>12075</v>
      </c>
      <c r="N11">
        <v>44.74</v>
      </c>
      <c r="O11">
        <v>1.5433499772999999</v>
      </c>
      <c r="P11">
        <v>0.56572067863700004</v>
      </c>
      <c r="Q11">
        <v>-0.97762929866600001</v>
      </c>
      <c r="R11">
        <v>45.494999999999997</v>
      </c>
      <c r="S11">
        <f>H11*(K11*10)</f>
        <v>8.1420599036754991E-3</v>
      </c>
      <c r="T11">
        <f>IF(H11&gt;0,IF(K11&gt;0,1,0),0)</f>
        <v>1</v>
      </c>
      <c r="U11">
        <f>IF(M11&gt;1000,1,0)</f>
        <v>1</v>
      </c>
      <c r="V11">
        <f>IF(T11=1,IF(U11=1, H11*(K11*10), 0),0)</f>
        <v>8.1420599036754991E-3</v>
      </c>
    </row>
    <row r="12" spans="1:22" ht="19">
      <c r="A12" s="3">
        <v>42978</v>
      </c>
      <c r="B12" s="1" t="s">
        <v>199</v>
      </c>
      <c r="C12" s="1">
        <f>(R12-N12)/N12*100</f>
        <v>1.4457831325301287</v>
      </c>
      <c r="D12" s="1">
        <f>IF((R12-N12)/N12*100 &gt;=1.5,1,0)</f>
        <v>0</v>
      </c>
      <c r="E12">
        <v>45.02</v>
      </c>
      <c r="F12">
        <v>46.39</v>
      </c>
      <c r="G12">
        <v>2.70802582365E-2</v>
      </c>
      <c r="H12">
        <v>0.90790741749199999</v>
      </c>
      <c r="I12">
        <v>1.2044285601399999E-2</v>
      </c>
      <c r="J12">
        <v>0.72239772442000005</v>
      </c>
      <c r="K12">
        <v>7.19933539886E-3</v>
      </c>
      <c r="L12">
        <v>-0.65028753986900001</v>
      </c>
      <c r="M12">
        <v>4100</v>
      </c>
      <c r="N12">
        <v>45.65</v>
      </c>
      <c r="O12">
        <v>1.3993780542000001</v>
      </c>
      <c r="P12">
        <v>1.1420401685799999</v>
      </c>
      <c r="Q12">
        <v>-0.257337885617</v>
      </c>
      <c r="R12">
        <v>46.31</v>
      </c>
      <c r="S12">
        <f>H12*(K12*10)</f>
        <v>6.5363300096377211E-2</v>
      </c>
      <c r="T12">
        <f>IF(H12&gt;0,IF(K12&gt;0,1,0),0)</f>
        <v>1</v>
      </c>
      <c r="U12">
        <f>IF(M12&gt;1000,1,0)</f>
        <v>1</v>
      </c>
      <c r="V12">
        <f>IF(T12=1,IF(U12=1, H12*(K12*10), 0),0)</f>
        <v>6.5363300096377211E-2</v>
      </c>
    </row>
    <row r="13" spans="1:22" ht="19">
      <c r="A13" s="3">
        <v>42978</v>
      </c>
      <c r="B13" s="1" t="s">
        <v>169</v>
      </c>
      <c r="C13" s="1">
        <f>(R13-N13)/N13*100</f>
        <v>0.50302843650550155</v>
      </c>
      <c r="D13" s="1">
        <f>IF((R13-N13)/N13*100 &gt;=1.5,1,0)</f>
        <v>0</v>
      </c>
      <c r="E13">
        <v>96</v>
      </c>
      <c r="F13">
        <v>98.25</v>
      </c>
      <c r="G13">
        <v>2.3090935819899999E-2</v>
      </c>
      <c r="H13">
        <v>0.866730720766</v>
      </c>
      <c r="I13">
        <v>1.61899968679E-2</v>
      </c>
      <c r="J13">
        <v>0.67634594818799998</v>
      </c>
      <c r="K13">
        <v>1.9528209118599999E-2</v>
      </c>
      <c r="L13">
        <v>-0.744120041841</v>
      </c>
      <c r="M13">
        <v>1813</v>
      </c>
      <c r="N13">
        <v>97.41</v>
      </c>
      <c r="O13">
        <v>1.46875</v>
      </c>
      <c r="P13">
        <v>0.99753273321900005</v>
      </c>
      <c r="Q13">
        <v>-0.47121726678100001</v>
      </c>
      <c r="R13">
        <v>97.9</v>
      </c>
      <c r="S13">
        <f>H13*(K13*10)</f>
        <v>0.16925698764633351</v>
      </c>
      <c r="T13">
        <f>IF(H13&gt;0,IF(K13&gt;0,1,0),0)</f>
        <v>1</v>
      </c>
      <c r="U13">
        <f>IF(M13&gt;1000,1,0)</f>
        <v>1</v>
      </c>
      <c r="V13">
        <f>IF(T13=1,IF(U13=1, H13*(K13*10), 0),0)</f>
        <v>0.16925698764633351</v>
      </c>
    </row>
    <row r="14" spans="1:22" ht="19">
      <c r="A14" s="3">
        <v>42978</v>
      </c>
      <c r="B14" s="1" t="s">
        <v>168</v>
      </c>
      <c r="C14" s="1">
        <f>(R14-N14)/N14*100</f>
        <v>0.39447731755423221</v>
      </c>
      <c r="D14" s="1">
        <f>IF((R14-N14)/N14*100 &gt;=1.5,1,0)</f>
        <v>0</v>
      </c>
      <c r="E14">
        <v>24.95</v>
      </c>
      <c r="F14">
        <v>25.48</v>
      </c>
      <c r="G14">
        <v>2.9575117977899999E-2</v>
      </c>
      <c r="H14">
        <v>0.86589550067900001</v>
      </c>
      <c r="I14">
        <v>0.103189443693</v>
      </c>
      <c r="J14">
        <v>0.84794261137299998</v>
      </c>
      <c r="K14">
        <v>9.1504809467500003E-2</v>
      </c>
      <c r="L14">
        <v>-0.39331391878100003</v>
      </c>
      <c r="M14">
        <v>3492</v>
      </c>
      <c r="N14">
        <v>25.35</v>
      </c>
      <c r="O14">
        <v>1.6032064128300001</v>
      </c>
      <c r="P14">
        <v>3.48511259045</v>
      </c>
      <c r="Q14">
        <v>1.8819061776299999</v>
      </c>
      <c r="R14">
        <v>25.45</v>
      </c>
      <c r="S14">
        <f>H14*(K14*10)</f>
        <v>0.79233602808397419</v>
      </c>
      <c r="T14">
        <f>IF(H14&gt;0,IF(K14&gt;0,1,0),0)</f>
        <v>1</v>
      </c>
      <c r="U14">
        <f>IF(M14&gt;1000,1,0)</f>
        <v>1</v>
      </c>
      <c r="V14">
        <f>IF(T14=1,IF(U14=1, H14*(K14*10), 0),0)</f>
        <v>0.79233602808397419</v>
      </c>
    </row>
    <row r="15" spans="1:22" ht="19">
      <c r="A15" s="3">
        <v>42978</v>
      </c>
      <c r="B15" s="1" t="s">
        <v>195</v>
      </c>
      <c r="C15" s="1">
        <f>(R15-N15)/N15*100</f>
        <v>-0.65252854812398098</v>
      </c>
      <c r="D15" s="1">
        <f>IF((R15-N15)/N15*100 &gt;=1.5,1,0)</f>
        <v>0</v>
      </c>
      <c r="E15">
        <v>12.16</v>
      </c>
      <c r="F15">
        <v>12.1</v>
      </c>
      <c r="G15">
        <v>-1.03697849693E-2</v>
      </c>
      <c r="H15">
        <v>0.83414603754500005</v>
      </c>
      <c r="I15">
        <v>-4.2335227619599999E-2</v>
      </c>
      <c r="J15">
        <v>-0.122625016882</v>
      </c>
      <c r="K15">
        <v>-4.3150282487499997E-2</v>
      </c>
      <c r="L15">
        <v>-0.71143674326999995</v>
      </c>
      <c r="M15">
        <v>2600</v>
      </c>
      <c r="N15">
        <v>12.26</v>
      </c>
      <c r="O15">
        <v>0.82236842105300001</v>
      </c>
      <c r="P15">
        <v>-1.3106919995199999</v>
      </c>
      <c r="Q15">
        <v>-2.1330604205700001</v>
      </c>
      <c r="R15">
        <v>12.18</v>
      </c>
      <c r="S15">
        <f>H15*(K15*10)</f>
        <v>-0.3599363715589553</v>
      </c>
      <c r="T15">
        <f>IF(H15&gt;0,IF(K15&gt;0,1,0),0)</f>
        <v>0</v>
      </c>
      <c r="U15">
        <f>IF(M15&gt;1000,1,0)</f>
        <v>1</v>
      </c>
      <c r="V15">
        <f>IF(T15=1,IF(U15=1, H15*(K15*10), 0),0)</f>
        <v>0</v>
      </c>
    </row>
    <row r="16" spans="1:22" ht="19">
      <c r="A16" s="3">
        <v>42978</v>
      </c>
      <c r="B16" s="1" t="s">
        <v>156</v>
      </c>
      <c r="C16" s="1">
        <f>(R16-N16)/N16*100</f>
        <v>0.88607594936710232</v>
      </c>
      <c r="D16" s="1">
        <f>IF((R16-N16)/N16*100 &gt;=1.5,1,0)</f>
        <v>0</v>
      </c>
      <c r="E16">
        <v>140.72</v>
      </c>
      <c r="F16">
        <v>143.97999999999999</v>
      </c>
      <c r="G16">
        <v>3.68914935172E-3</v>
      </c>
      <c r="H16">
        <v>0.81309515349600003</v>
      </c>
      <c r="I16">
        <v>-4.1254564234600001E-3</v>
      </c>
      <c r="J16">
        <v>1.37191928582E-2</v>
      </c>
      <c r="K16">
        <v>2.6005874145799998E-3</v>
      </c>
      <c r="L16">
        <v>-1.01137495057</v>
      </c>
      <c r="M16">
        <v>1500</v>
      </c>
      <c r="N16">
        <v>142.19999999999999</v>
      </c>
      <c r="O16">
        <v>1.0517339397400001</v>
      </c>
      <c r="P16">
        <v>3.7049017401499999E-3</v>
      </c>
      <c r="Q16">
        <v>-1.0480290379999999</v>
      </c>
      <c r="R16">
        <v>143.46</v>
      </c>
      <c r="S16">
        <f>H16*(K16*10)</f>
        <v>2.1145250230376909E-2</v>
      </c>
      <c r="T16">
        <f>IF(H16&gt;0,IF(K16&gt;0,1,0),0)</f>
        <v>1</v>
      </c>
      <c r="U16">
        <f>IF(M16&gt;1000,1,0)</f>
        <v>1</v>
      </c>
      <c r="V16">
        <f>IF(T16=1,IF(U16=1, H16*(K16*10), 0),0)</f>
        <v>2.1145250230376909E-2</v>
      </c>
    </row>
    <row r="17" spans="1:22" ht="19">
      <c r="A17" s="3">
        <v>42978</v>
      </c>
      <c r="B17" s="1" t="s">
        <v>171</v>
      </c>
      <c r="C17" s="1">
        <f>(R17-N17)/N17*100</f>
        <v>0.36873156342183211</v>
      </c>
      <c r="D17" s="1">
        <f>IF((R17-N17)/N17*100 &gt;=1.5,1,0)</f>
        <v>0</v>
      </c>
      <c r="E17">
        <v>86.89</v>
      </c>
      <c r="F17">
        <v>88.81</v>
      </c>
      <c r="G17">
        <v>2.7864300060499999E-2</v>
      </c>
      <c r="H17">
        <v>0.79781072843300005</v>
      </c>
      <c r="I17">
        <v>-2.6924507780699998E-3</v>
      </c>
      <c r="J17">
        <v>0.457368672378</v>
      </c>
      <c r="K17">
        <v>-4.7534120288099998E-3</v>
      </c>
      <c r="L17">
        <v>-0.88222072889799996</v>
      </c>
      <c r="M17">
        <v>1320</v>
      </c>
      <c r="N17">
        <v>88.14</v>
      </c>
      <c r="O17">
        <v>1.4386005293999999</v>
      </c>
      <c r="P17">
        <v>0.15102211168900001</v>
      </c>
      <c r="Q17">
        <v>-1.28757841772</v>
      </c>
      <c r="R17">
        <v>88.465000000000003</v>
      </c>
      <c r="S17">
        <f>H17*(K17*10)</f>
        <v>-3.7923231132470911E-2</v>
      </c>
      <c r="T17">
        <f>IF(H17&gt;0,IF(K17&gt;0,1,0),0)</f>
        <v>0</v>
      </c>
      <c r="U17">
        <f>IF(M17&gt;1000,1,0)</f>
        <v>1</v>
      </c>
      <c r="V17">
        <f>IF(T17=1,IF(U17=1, H17*(K17*10), 0),0)</f>
        <v>0</v>
      </c>
    </row>
    <row r="18" spans="1:22" ht="19">
      <c r="A18" s="3">
        <v>42978</v>
      </c>
      <c r="B18" s="1" t="s">
        <v>211</v>
      </c>
      <c r="C18" s="1">
        <f>(R18-N18)/N18*100</f>
        <v>2.9065200314218322</v>
      </c>
      <c r="D18" s="1">
        <f>IF((R18-N18)/N18*100 &gt;=1.5,1,0)</f>
        <v>1</v>
      </c>
      <c r="E18">
        <v>25.16</v>
      </c>
      <c r="F18">
        <v>26.86</v>
      </c>
      <c r="G18">
        <v>2.73174629973E-2</v>
      </c>
      <c r="H18">
        <v>0.78218649731099998</v>
      </c>
      <c r="I18">
        <v>-0.137086146889</v>
      </c>
      <c r="J18">
        <v>2.01228188813</v>
      </c>
      <c r="K18">
        <v>-0.13896829906700001</v>
      </c>
      <c r="L18">
        <v>0.65353757867600004</v>
      </c>
      <c r="M18">
        <v>1400</v>
      </c>
      <c r="N18">
        <v>25.46</v>
      </c>
      <c r="O18">
        <v>1.19236883943</v>
      </c>
      <c r="P18">
        <v>-1.96855834313</v>
      </c>
      <c r="Q18">
        <v>-3.16092718256</v>
      </c>
      <c r="R18">
        <v>26.2</v>
      </c>
      <c r="S18">
        <f>H18*(K18*10)</f>
        <v>-1.0869912708448424</v>
      </c>
      <c r="T18">
        <f>IF(H18&gt;0,IF(K18&gt;0,1,0),0)</f>
        <v>0</v>
      </c>
      <c r="U18">
        <f>IF(M18&gt;1000,1,0)</f>
        <v>1</v>
      </c>
      <c r="V18">
        <f>IF(T18=1,IF(U18=1, H18*(K18*10), 0),0)</f>
        <v>0</v>
      </c>
    </row>
    <row r="19" spans="1:22" ht="19">
      <c r="A19" s="3">
        <v>42978</v>
      </c>
      <c r="B19" s="1" t="s">
        <v>205</v>
      </c>
      <c r="C19" s="1">
        <f>(R19-N19)/N19*100</f>
        <v>4.0000000000000036</v>
      </c>
      <c r="D19" s="1">
        <f>IF((R19-N19)/N19*100 &gt;=1.5,1,0)</f>
        <v>1</v>
      </c>
      <c r="E19">
        <v>2.5</v>
      </c>
      <c r="F19">
        <v>2.5</v>
      </c>
      <c r="G19">
        <v>-3.7237127486999998E-2</v>
      </c>
      <c r="H19">
        <v>0.75813764836499997</v>
      </c>
      <c r="I19">
        <v>0.2464522244</v>
      </c>
      <c r="J19">
        <v>-1.11079408489</v>
      </c>
      <c r="K19">
        <v>0.29495467703</v>
      </c>
      <c r="L19">
        <v>-2.09030856022</v>
      </c>
      <c r="M19">
        <v>700</v>
      </c>
      <c r="N19">
        <v>2.5</v>
      </c>
      <c r="O19">
        <v>0</v>
      </c>
      <c r="P19">
        <v>5.2075648931199998</v>
      </c>
      <c r="Q19">
        <v>5.2075648931199998</v>
      </c>
      <c r="R19">
        <v>2.6</v>
      </c>
      <c r="S19">
        <f>H19*(K19*10)</f>
        <v>2.2361624521778229</v>
      </c>
      <c r="T19">
        <f>IF(H19&gt;0,IF(K19&gt;0,1,0),0)</f>
        <v>1</v>
      </c>
      <c r="U19">
        <f>IF(M19&gt;1000,1,0)</f>
        <v>0</v>
      </c>
      <c r="V19">
        <f>IF(T19=1,IF(U19=1, H19*(K19*10), 0),0)</f>
        <v>0</v>
      </c>
    </row>
    <row r="20" spans="1:22" ht="19">
      <c r="A20" s="3">
        <v>42978</v>
      </c>
      <c r="B20" s="1" t="s">
        <v>193</v>
      </c>
      <c r="C20" s="1">
        <f>(R20-N20)/N20*100</f>
        <v>0.29702970297029424</v>
      </c>
      <c r="D20" s="1">
        <f>IF((R20-N20)/N20*100 &gt;=1.5,1,0)</f>
        <v>0</v>
      </c>
      <c r="E20">
        <v>50</v>
      </c>
      <c r="F20">
        <v>51.1</v>
      </c>
      <c r="G20">
        <v>-2.01626336352E-3</v>
      </c>
      <c r="H20">
        <v>0.75692631515200004</v>
      </c>
      <c r="I20">
        <v>4.8098018341300001E-2</v>
      </c>
      <c r="J20">
        <v>1.10319942364</v>
      </c>
      <c r="K20">
        <v>4.1699133394500001E-2</v>
      </c>
      <c r="L20">
        <v>0.529713615227</v>
      </c>
      <c r="M20">
        <v>100</v>
      </c>
      <c r="N20">
        <v>50.5</v>
      </c>
      <c r="O20">
        <v>1</v>
      </c>
      <c r="P20">
        <v>2.4627623788699999</v>
      </c>
      <c r="Q20">
        <v>1.4627623788699999</v>
      </c>
      <c r="R20">
        <v>50.65</v>
      </c>
      <c r="S20">
        <f>H20*(K20*10)</f>
        <v>0.31563171385330596</v>
      </c>
      <c r="T20">
        <f>IF(H20&gt;0,IF(K20&gt;0,1,0),0)</f>
        <v>1</v>
      </c>
      <c r="U20">
        <f>IF(M20&gt;1000,1,0)</f>
        <v>0</v>
      </c>
      <c r="V20">
        <f>IF(T20=1,IF(U20=1, H20*(K20*10), 0),0)</f>
        <v>0</v>
      </c>
    </row>
    <row r="21" spans="1:22" ht="19">
      <c r="A21" s="3">
        <v>42978</v>
      </c>
      <c r="B21" s="1" t="s">
        <v>147</v>
      </c>
      <c r="C21" s="1">
        <f>(R21-N21)/N21*100</f>
        <v>-0.16965584100825143</v>
      </c>
      <c r="D21" s="1">
        <f>IF((R21-N21)/N21*100 &gt;=1.5,1,0)</f>
        <v>0</v>
      </c>
      <c r="E21">
        <v>102.45</v>
      </c>
      <c r="F21">
        <v>102.75</v>
      </c>
      <c r="G21">
        <v>-3.2433006754999999E-3</v>
      </c>
      <c r="H21">
        <v>0.74702459568000001</v>
      </c>
      <c r="I21">
        <v>-7.2212612958700004E-2</v>
      </c>
      <c r="J21">
        <v>-0.29157315399299999</v>
      </c>
      <c r="K21">
        <v>-5.5015439765E-2</v>
      </c>
      <c r="L21">
        <v>-1.3136176531899999</v>
      </c>
      <c r="M21">
        <v>100</v>
      </c>
      <c r="N21">
        <v>103.15</v>
      </c>
      <c r="O21">
        <v>0.68326012689100002</v>
      </c>
      <c r="P21">
        <v>-2.3362336372999999</v>
      </c>
      <c r="Q21">
        <v>-3.0194937641899999</v>
      </c>
      <c r="R21">
        <v>102.97499999999999</v>
      </c>
      <c r="S21">
        <f>H21*(K21*10)</f>
        <v>-0.41097886646606518</v>
      </c>
      <c r="T21">
        <f>IF(H21&gt;0,IF(K21&gt;0,1,0),0)</f>
        <v>0</v>
      </c>
      <c r="U21">
        <f>IF(M21&gt;1000,1,0)</f>
        <v>0</v>
      </c>
      <c r="V21">
        <f>IF(T21=1,IF(U21=1, H21*(K21*10), 0),0)</f>
        <v>0</v>
      </c>
    </row>
    <row r="22" spans="1:22" ht="19">
      <c r="A22" s="3">
        <v>42978</v>
      </c>
      <c r="B22" s="1" t="s">
        <v>188</v>
      </c>
      <c r="C22" s="1">
        <f>(R22-N22)/N22*100</f>
        <v>0.6920415224913552</v>
      </c>
      <c r="D22" s="1">
        <f>IF((R22-N22)/N22*100 &gt;=1.5,1,0)</f>
        <v>0</v>
      </c>
      <c r="E22">
        <v>8.4600000000000009</v>
      </c>
      <c r="F22">
        <v>8.69</v>
      </c>
      <c r="G22">
        <v>5.3096164111899997E-2</v>
      </c>
      <c r="H22">
        <v>0.72304201937000001</v>
      </c>
      <c r="I22">
        <v>3.5383865302699997E-2</v>
      </c>
      <c r="J22">
        <v>9.7149466464700004E-2</v>
      </c>
      <c r="K22">
        <v>-6.3408927340899996E-3</v>
      </c>
      <c r="L22">
        <v>-0.86161071215399998</v>
      </c>
      <c r="M22">
        <v>184449</v>
      </c>
      <c r="N22">
        <v>8.67</v>
      </c>
      <c r="O22">
        <v>2.48226950355</v>
      </c>
      <c r="P22">
        <v>1.4547145700499999</v>
      </c>
      <c r="Q22">
        <v>-1.0275549335</v>
      </c>
      <c r="R22">
        <v>8.73</v>
      </c>
      <c r="S22">
        <f>H22*(K22*10)</f>
        <v>-4.5847318870649939E-2</v>
      </c>
      <c r="T22">
        <f>IF(H22&gt;0,IF(K22&gt;0,1,0),0)</f>
        <v>0</v>
      </c>
      <c r="U22">
        <f>IF(M22&gt;1000,1,0)</f>
        <v>1</v>
      </c>
      <c r="V22">
        <f>IF(T22=1,IF(U22=1, H22*(K22*10), 0),0)</f>
        <v>0</v>
      </c>
    </row>
    <row r="23" spans="1:22" ht="19">
      <c r="A23" s="3">
        <v>42978</v>
      </c>
      <c r="B23" s="1" t="s">
        <v>59</v>
      </c>
      <c r="C23" s="1">
        <f>(R23-N23)/N23*100</f>
        <v>-2.9729729729724458E-2</v>
      </c>
      <c r="D23" s="1">
        <f>IF((R23-N23)/N23*100 &gt;=1.5,1,0)</f>
        <v>0</v>
      </c>
      <c r="E23">
        <v>10.97</v>
      </c>
      <c r="F23">
        <v>11.035</v>
      </c>
      <c r="G23">
        <v>2.1386405739999999E-2</v>
      </c>
      <c r="H23">
        <v>0.68702583291700003</v>
      </c>
      <c r="I23">
        <v>2.1130033833700001E-2</v>
      </c>
      <c r="J23">
        <v>0.36205779054100001</v>
      </c>
      <c r="K23">
        <v>1.3672866267100001E-2</v>
      </c>
      <c r="L23">
        <v>-0.61437677458999995</v>
      </c>
      <c r="M23">
        <v>196581</v>
      </c>
      <c r="N23">
        <v>11.1</v>
      </c>
      <c r="O23">
        <v>1.1850501367399999</v>
      </c>
      <c r="P23">
        <v>0.73551275647400005</v>
      </c>
      <c r="Q23">
        <v>-0.449537380263</v>
      </c>
      <c r="R23">
        <v>11.0967</v>
      </c>
      <c r="S23">
        <f>H23*(K23*10)</f>
        <v>9.3936123355171305E-2</v>
      </c>
      <c r="T23">
        <f>IF(H23&gt;0,IF(K23&gt;0,1,0),0)</f>
        <v>1</v>
      </c>
      <c r="U23">
        <f>IF(M23&gt;1000,1,0)</f>
        <v>1</v>
      </c>
      <c r="V23">
        <f>IF(T23=1,IF(U23=1, H23*(K23*10), 0),0)</f>
        <v>9.3936123355171305E-2</v>
      </c>
    </row>
    <row r="24" spans="1:22" ht="19">
      <c r="A24" s="3">
        <v>42978</v>
      </c>
      <c r="B24" s="1" t="s">
        <v>101</v>
      </c>
      <c r="C24" s="1">
        <f>(R24-N24)/N24*100</f>
        <v>0.71482317531979422</v>
      </c>
      <c r="D24" s="1">
        <f>IF((R24-N24)/N24*100 &gt;=1.5,1,0)</f>
        <v>0</v>
      </c>
      <c r="E24">
        <v>52.94</v>
      </c>
      <c r="F24">
        <v>53.96</v>
      </c>
      <c r="G24">
        <v>-4.53267241064E-3</v>
      </c>
      <c r="H24">
        <v>0.63531523818799995</v>
      </c>
      <c r="I24">
        <v>-1.9500347382500002E-2</v>
      </c>
      <c r="J24">
        <v>0.52006740381899996</v>
      </c>
      <c r="K24">
        <v>2.27563510371E-3</v>
      </c>
      <c r="L24">
        <v>-0.47386864376299997</v>
      </c>
      <c r="M24">
        <v>3303</v>
      </c>
      <c r="N24">
        <v>53.16</v>
      </c>
      <c r="O24">
        <v>0.41556479032900001</v>
      </c>
      <c r="P24">
        <v>-0.15103124049</v>
      </c>
      <c r="Q24">
        <v>-0.56659603081900001</v>
      </c>
      <c r="R24">
        <v>53.54</v>
      </c>
      <c r="S24">
        <f>H24*(K24*10)</f>
        <v>1.4457456579424927E-2</v>
      </c>
      <c r="T24">
        <f>IF(H24&gt;0,IF(K24&gt;0,1,0),0)</f>
        <v>1</v>
      </c>
      <c r="U24">
        <f>IF(M24&gt;1000,1,0)</f>
        <v>1</v>
      </c>
      <c r="V24">
        <f>IF(T24=1,IF(U24=1, H24*(K24*10), 0),0)</f>
        <v>1.4457456579424927E-2</v>
      </c>
    </row>
    <row r="25" spans="1:22" ht="19">
      <c r="A25" s="3">
        <v>42978</v>
      </c>
      <c r="B25" s="1" t="s">
        <v>217</v>
      </c>
      <c r="C25" s="1">
        <f>(R25-N25)/N25*100</f>
        <v>0.12875536480685656</v>
      </c>
      <c r="D25" s="1">
        <f>IF((R25-N25)/N25*100 &gt;=1.5,1,0)</f>
        <v>0</v>
      </c>
      <c r="E25">
        <v>46.5</v>
      </c>
      <c r="F25">
        <v>46.93</v>
      </c>
      <c r="G25">
        <v>-1.9076223046199998E-2</v>
      </c>
      <c r="H25">
        <v>0.60329135365999997</v>
      </c>
      <c r="I25">
        <v>-6.1688050936299999E-3</v>
      </c>
      <c r="J25">
        <v>1.23141607653</v>
      </c>
      <c r="K25">
        <v>1.4259719862600001E-2</v>
      </c>
      <c r="L25">
        <v>0.60630982450100002</v>
      </c>
      <c r="M25">
        <v>1000</v>
      </c>
      <c r="N25">
        <v>46.6</v>
      </c>
      <c r="O25">
        <v>0.215053763441</v>
      </c>
      <c r="P25">
        <v>0.93392442628600003</v>
      </c>
      <c r="Q25">
        <v>0.71887066284500001</v>
      </c>
      <c r="R25">
        <v>46.66</v>
      </c>
      <c r="S25">
        <f>H25*(K25*10)</f>
        <v>8.6027656987203438E-2</v>
      </c>
      <c r="T25">
        <f>IF(H25&gt;0,IF(K25&gt;0,1,0),0)</f>
        <v>1</v>
      </c>
      <c r="U25">
        <f>IF(M25&gt;1000,1,0)</f>
        <v>0</v>
      </c>
      <c r="V25">
        <f>IF(T25=1,IF(U25=1, H25*(K25*10), 0),0)</f>
        <v>0</v>
      </c>
    </row>
    <row r="26" spans="1:22" ht="19">
      <c r="A26" s="3">
        <v>42978</v>
      </c>
      <c r="B26" s="1" t="s">
        <v>174</v>
      </c>
      <c r="C26" s="1">
        <f>(R26-N26)/N26*100</f>
        <v>3.9447731755421822E-2</v>
      </c>
      <c r="D26" s="1">
        <f>IF((R26-N26)/N26*100 &gt;=1.5,1,0)</f>
        <v>0</v>
      </c>
      <c r="E26">
        <v>252.45</v>
      </c>
      <c r="F26">
        <v>253.01</v>
      </c>
      <c r="G26">
        <v>-6.4962756085100003E-3</v>
      </c>
      <c r="H26">
        <v>0.52432149961499996</v>
      </c>
      <c r="I26">
        <v>5.0373399178899998E-2</v>
      </c>
      <c r="J26">
        <v>-0.24940664274300001</v>
      </c>
      <c r="K26">
        <v>6.5028947912099996E-2</v>
      </c>
      <c r="L26">
        <v>-0.95428173188700005</v>
      </c>
      <c r="M26">
        <v>1600</v>
      </c>
      <c r="N26">
        <v>253.5</v>
      </c>
      <c r="O26">
        <v>0.41592394533600002</v>
      </c>
      <c r="P26">
        <v>1.1409275758399999</v>
      </c>
      <c r="Q26">
        <v>0.72500363050500005</v>
      </c>
      <c r="R26">
        <v>253.6</v>
      </c>
      <c r="S26">
        <f>H26*(K26*10)</f>
        <v>0.3409607548765799</v>
      </c>
      <c r="T26">
        <f>IF(H26&gt;0,IF(K26&gt;0,1,0),0)</f>
        <v>1</v>
      </c>
      <c r="U26">
        <f>IF(M26&gt;1000,1,0)</f>
        <v>1</v>
      </c>
      <c r="V26">
        <f>IF(T26=1,IF(U26=1, H26*(K26*10), 0),0)</f>
        <v>0.3409607548765799</v>
      </c>
    </row>
    <row r="27" spans="1:22" ht="19">
      <c r="A27" s="3">
        <v>42978</v>
      </c>
      <c r="B27" s="1" t="s">
        <v>192</v>
      </c>
      <c r="C27" s="1">
        <f>(R27-N27)/N27*100</f>
        <v>0.7306889352818402</v>
      </c>
      <c r="D27" s="1">
        <f>IF((R27-N27)/N27*100 &gt;=1.5,1,0)</f>
        <v>0</v>
      </c>
      <c r="E27">
        <v>47.79</v>
      </c>
      <c r="F27">
        <v>48.28</v>
      </c>
      <c r="G27">
        <v>-1.3327123369E-2</v>
      </c>
      <c r="H27">
        <v>0.51341554786099997</v>
      </c>
      <c r="I27">
        <v>-6.8258363972699999E-3</v>
      </c>
      <c r="J27">
        <v>0.20002359883500001</v>
      </c>
      <c r="K27">
        <v>4.5368382673500003E-3</v>
      </c>
      <c r="L27">
        <v>-0.26719283774699998</v>
      </c>
      <c r="M27">
        <v>8257</v>
      </c>
      <c r="N27">
        <v>47.9</v>
      </c>
      <c r="O27">
        <v>0.23017367650100001</v>
      </c>
      <c r="P27">
        <v>7.5413203736899997E-2</v>
      </c>
      <c r="Q27">
        <v>-0.15476047276400001</v>
      </c>
      <c r="R27">
        <v>48.25</v>
      </c>
      <c r="S27">
        <f>H27*(K27*10)</f>
        <v>2.3292833045882502E-2</v>
      </c>
      <c r="T27">
        <f>IF(H27&gt;0,IF(K27&gt;0,1,0),0)</f>
        <v>1</v>
      </c>
      <c r="U27">
        <f>IF(M27&gt;1000,1,0)</f>
        <v>1</v>
      </c>
      <c r="V27">
        <f>IF(T27=1,IF(U27=1, H27*(K27*10), 0),0)</f>
        <v>2.3292833045882502E-2</v>
      </c>
    </row>
    <row r="28" spans="1:22" ht="19">
      <c r="A28" s="3">
        <v>42978</v>
      </c>
      <c r="B28" s="1" t="s">
        <v>203</v>
      </c>
      <c r="C28" s="1">
        <f>(R28-N28)/N28*100</f>
        <v>-0.39601719846118394</v>
      </c>
      <c r="D28" s="1">
        <f>IF((R28-N28)/N28*100 &gt;=1.5,1,0)</f>
        <v>0</v>
      </c>
      <c r="E28">
        <v>43.34</v>
      </c>
      <c r="F28">
        <v>43.32</v>
      </c>
      <c r="G28">
        <v>6.0162156664899998E-2</v>
      </c>
      <c r="H28">
        <v>0.48086524725099999</v>
      </c>
      <c r="I28">
        <v>0.160501884225</v>
      </c>
      <c r="J28">
        <v>0.20982119015699999</v>
      </c>
      <c r="K28">
        <v>0.10527684276099999</v>
      </c>
      <c r="L28">
        <v>-0.37440061054500001</v>
      </c>
      <c r="M28">
        <v>1600</v>
      </c>
      <c r="N28">
        <v>44.19</v>
      </c>
      <c r="O28">
        <v>1.96123673281</v>
      </c>
      <c r="P28">
        <v>4.7314112936099999</v>
      </c>
      <c r="Q28">
        <v>2.7701745608000001</v>
      </c>
      <c r="R28">
        <v>44.015000000000001</v>
      </c>
      <c r="S28">
        <f>H28*(K28*10)</f>
        <v>0.50623975024072909</v>
      </c>
      <c r="T28">
        <f>IF(H28&gt;0,IF(K28&gt;0,1,0),0)</f>
        <v>1</v>
      </c>
      <c r="U28">
        <f>IF(M28&gt;1000,1,0)</f>
        <v>1</v>
      </c>
      <c r="V28">
        <f>IF(T28=1,IF(U28=1, H28*(K28*10), 0),0)</f>
        <v>0.50623975024072909</v>
      </c>
    </row>
    <row r="29" spans="1:22" ht="19">
      <c r="A29" s="3">
        <v>42978</v>
      </c>
      <c r="B29" s="1" t="s">
        <v>152</v>
      </c>
      <c r="C29" s="1">
        <f>(R29-N29)/N29*100</f>
        <v>0.96003268196363889</v>
      </c>
      <c r="D29" s="1">
        <f>IF((R29-N29)/N29*100 &gt;=1.5,1,0)</f>
        <v>0</v>
      </c>
      <c r="E29">
        <v>73.010000000000005</v>
      </c>
      <c r="F29">
        <v>74.13</v>
      </c>
      <c r="G29">
        <v>6.38025723387E-3</v>
      </c>
      <c r="H29">
        <v>0.46680856798199999</v>
      </c>
      <c r="I29">
        <v>-3.5138631722699998E-3</v>
      </c>
      <c r="J29">
        <v>-0.29316708366999999</v>
      </c>
      <c r="K29">
        <v>-3.1148076629499998E-3</v>
      </c>
      <c r="L29">
        <v>-0.89814029305400001</v>
      </c>
      <c r="M29">
        <v>4614</v>
      </c>
      <c r="N29">
        <v>73.435000000000002</v>
      </c>
      <c r="O29">
        <v>0.58211203944699996</v>
      </c>
      <c r="P29">
        <v>-0.38448597599399997</v>
      </c>
      <c r="Q29">
        <v>-0.96659801544099999</v>
      </c>
      <c r="R29">
        <v>74.14</v>
      </c>
      <c r="S29">
        <f>H29*(K29*10)</f>
        <v>-1.4540189046810495E-2</v>
      </c>
      <c r="T29">
        <f>IF(H29&gt;0,IF(K29&gt;0,1,0),0)</f>
        <v>0</v>
      </c>
      <c r="U29">
        <f>IF(M29&gt;1000,1,0)</f>
        <v>1</v>
      </c>
      <c r="V29">
        <f>IF(T29=1,IF(U29=1, H29*(K29*10), 0),0)</f>
        <v>0</v>
      </c>
    </row>
    <row r="30" spans="1:22" ht="19">
      <c r="A30" s="3">
        <v>42978</v>
      </c>
      <c r="B30" s="1" t="s">
        <v>162</v>
      </c>
      <c r="C30" s="1">
        <f>(R30-N30)/N30*100</f>
        <v>9.017132551848854E-2</v>
      </c>
      <c r="D30" s="1">
        <f>IF((R30-N30)/N30*100 &gt;=1.5,1,0)</f>
        <v>0</v>
      </c>
      <c r="E30">
        <v>10</v>
      </c>
      <c r="F30">
        <v>10</v>
      </c>
      <c r="G30">
        <v>-3.9446914070300002E-2</v>
      </c>
      <c r="H30">
        <v>0.45548303234800003</v>
      </c>
      <c r="I30">
        <v>0.38355043859600002</v>
      </c>
      <c r="J30">
        <v>-6.6340219298200003</v>
      </c>
      <c r="K30">
        <v>0.38390570175400002</v>
      </c>
      <c r="L30">
        <v>-6.4797850877199998</v>
      </c>
      <c r="M30">
        <v>250</v>
      </c>
      <c r="N30">
        <v>9.9809999999999999</v>
      </c>
      <c r="O30">
        <v>-0.19</v>
      </c>
      <c r="P30">
        <v>4.1811666666700003</v>
      </c>
      <c r="Q30">
        <v>4.3711666666699998</v>
      </c>
      <c r="R30">
        <v>9.99</v>
      </c>
      <c r="S30">
        <f>H30*(K30*10)</f>
        <v>1.7486253317059883</v>
      </c>
      <c r="T30">
        <f>IF(H30&gt;0,IF(K30&gt;0,1,0),0)</f>
        <v>1</v>
      </c>
      <c r="U30">
        <f>IF(M30&gt;1000,1,0)</f>
        <v>0</v>
      </c>
      <c r="V30">
        <f>IF(T30=1,IF(U30=1, H30*(K30*10), 0),0)</f>
        <v>0</v>
      </c>
    </row>
    <row r="31" spans="1:22" ht="19">
      <c r="A31" s="3">
        <v>42978</v>
      </c>
      <c r="B31" s="1" t="s">
        <v>183</v>
      </c>
      <c r="C31" s="1">
        <f>(R31-N31)/N31*100</f>
        <v>1.3171225937183493</v>
      </c>
      <c r="D31" s="1">
        <f>IF((R31-N31)/N31*100 &gt;=1.5,1,0)</f>
        <v>0</v>
      </c>
      <c r="E31">
        <v>5.2</v>
      </c>
      <c r="F31">
        <v>5.0999999999999996</v>
      </c>
      <c r="G31">
        <v>-0.11895935768800001</v>
      </c>
      <c r="H31">
        <v>0.45271750172699998</v>
      </c>
      <c r="I31">
        <v>-4.3377746562199997E-2</v>
      </c>
      <c r="J31">
        <v>1.2202507084300001</v>
      </c>
      <c r="K31">
        <v>-3.2148274475200002E-2</v>
      </c>
      <c r="L31">
        <v>2.7611450034499998</v>
      </c>
      <c r="M31">
        <v>500</v>
      </c>
      <c r="N31">
        <v>5.1323999999999996</v>
      </c>
      <c r="O31">
        <v>-1.3</v>
      </c>
      <c r="P31">
        <v>0.105837387803</v>
      </c>
      <c r="Q31">
        <v>1.4058373877999999</v>
      </c>
      <c r="R31">
        <v>5.2</v>
      </c>
      <c r="S31">
        <f>H31*(K31*10)</f>
        <v>-0.14554086505246425</v>
      </c>
      <c r="T31">
        <f>IF(H31&gt;0,IF(K31&gt;0,1,0),0)</f>
        <v>0</v>
      </c>
      <c r="U31">
        <f>IF(M31&gt;1000,1,0)</f>
        <v>0</v>
      </c>
      <c r="V31">
        <f>IF(T31=1,IF(U31=1, H31*(K31*10), 0),0)</f>
        <v>0</v>
      </c>
    </row>
    <row r="32" spans="1:22" ht="19">
      <c r="A32" s="3">
        <v>42978</v>
      </c>
      <c r="B32" s="1" t="s">
        <v>153</v>
      </c>
      <c r="C32" s="1">
        <f>(R32-N32)/N32*100</f>
        <v>0</v>
      </c>
      <c r="D32" s="1">
        <f>IF((R32-N32)/N32*100 &gt;=1.5,1,0)</f>
        <v>0</v>
      </c>
      <c r="E32">
        <v>7.48</v>
      </c>
      <c r="F32">
        <v>7.48</v>
      </c>
      <c r="G32">
        <v>-1.6299023268999999E-2</v>
      </c>
      <c r="H32">
        <v>0.44803878367299999</v>
      </c>
      <c r="I32">
        <v>-1.42247766597E-3</v>
      </c>
      <c r="J32">
        <v>6.7711674432499994E-2</v>
      </c>
      <c r="K32">
        <v>2.2247981995599998E-2</v>
      </c>
      <c r="L32">
        <v>-0.53723898813199999</v>
      </c>
      <c r="M32">
        <v>2500</v>
      </c>
      <c r="N32">
        <v>7.48</v>
      </c>
      <c r="O32">
        <v>0</v>
      </c>
      <c r="P32">
        <v>6.21670669142E-2</v>
      </c>
      <c r="Q32">
        <v>6.21670669142E-2</v>
      </c>
      <c r="R32">
        <v>7.48</v>
      </c>
      <c r="S32">
        <f>H32*(K32*10)</f>
        <v>9.9679587924874261E-2</v>
      </c>
      <c r="T32">
        <f>IF(H32&gt;0,IF(K32&gt;0,1,0),0)</f>
        <v>1</v>
      </c>
      <c r="U32">
        <f>IF(M32&gt;1000,1,0)</f>
        <v>1</v>
      </c>
      <c r="V32">
        <f>IF(T32=1,IF(U32=1, H32*(K32*10), 0),0)</f>
        <v>9.9679587924874261E-2</v>
      </c>
    </row>
    <row r="33" spans="1:22" ht="19">
      <c r="A33" s="3">
        <v>42978</v>
      </c>
      <c r="B33" s="1" t="s">
        <v>194</v>
      </c>
      <c r="C33" s="1">
        <f>(R33-N33)/N33*100</f>
        <v>0.24743052912067484</v>
      </c>
      <c r="D33" s="1">
        <f>IF((R33-N33)/N33*100 &gt;=1.5,1,0)</f>
        <v>0</v>
      </c>
      <c r="E33">
        <v>26.18</v>
      </c>
      <c r="F33">
        <v>26.17</v>
      </c>
      <c r="G33">
        <v>-1.6227500789399999E-2</v>
      </c>
      <c r="H33">
        <v>0.35397180520600002</v>
      </c>
      <c r="I33">
        <v>6.6217593335000005E-2</v>
      </c>
      <c r="J33">
        <v>-1.6363579588399999</v>
      </c>
      <c r="K33">
        <v>0.102048498505</v>
      </c>
      <c r="L33">
        <v>-2.4371448866400001</v>
      </c>
      <c r="M33">
        <v>1772</v>
      </c>
      <c r="N33">
        <v>26.27</v>
      </c>
      <c r="O33">
        <v>0.343773873186</v>
      </c>
      <c r="P33">
        <v>0.56229056598799998</v>
      </c>
      <c r="Q33">
        <v>0.21851669280300001</v>
      </c>
      <c r="R33">
        <v>26.335000000000001</v>
      </c>
      <c r="S33">
        <f>H33*(K33*10)</f>
        <v>0.36122291234376641</v>
      </c>
      <c r="T33">
        <f>IF(H33&gt;0,IF(K33&gt;0,1,0),0)</f>
        <v>1</v>
      </c>
      <c r="U33">
        <f>IF(M33&gt;1000,1,0)</f>
        <v>1</v>
      </c>
      <c r="V33">
        <f>IF(T33=1,IF(U33=1, H33*(K33*10), 0),0)</f>
        <v>0.36122291234376641</v>
      </c>
    </row>
    <row r="34" spans="1:22" ht="19">
      <c r="A34" s="3">
        <v>42978</v>
      </c>
      <c r="B34" s="1" t="s">
        <v>182</v>
      </c>
      <c r="C34" s="1">
        <f>(R34-N34)/N34*100</f>
        <v>0.48787098522834993</v>
      </c>
      <c r="D34" s="1">
        <f>IF((R34-N34)/N34*100 &gt;=1.5,1,0)</f>
        <v>0</v>
      </c>
      <c r="E34">
        <v>73.77</v>
      </c>
      <c r="F34">
        <v>74.52</v>
      </c>
      <c r="G34">
        <v>-1.0560285455699999E-2</v>
      </c>
      <c r="H34">
        <v>0.341296182118</v>
      </c>
      <c r="I34">
        <v>1.1678195601699999E-2</v>
      </c>
      <c r="J34">
        <v>0.41209494261500001</v>
      </c>
      <c r="K34">
        <v>3.6658817979699998E-2</v>
      </c>
      <c r="L34">
        <v>-0.232180577626</v>
      </c>
      <c r="M34">
        <v>1000</v>
      </c>
      <c r="N34">
        <v>73.790000000000006</v>
      </c>
      <c r="O34">
        <v>2.71112918531E-2</v>
      </c>
      <c r="P34">
        <v>0.67340670502199995</v>
      </c>
      <c r="Q34">
        <v>0.64629541316899997</v>
      </c>
      <c r="R34">
        <v>74.150000000000006</v>
      </c>
      <c r="S34">
        <f>H34*(K34*10)</f>
        <v>0.12511514617430303</v>
      </c>
      <c r="T34">
        <f>IF(H34&gt;0,IF(K34&gt;0,1,0),0)</f>
        <v>1</v>
      </c>
      <c r="U34">
        <f>IF(M34&gt;1000,1,0)</f>
        <v>0</v>
      </c>
      <c r="V34">
        <f>IF(T34=1,IF(U34=1, H34*(K34*10), 0),0)</f>
        <v>0</v>
      </c>
    </row>
    <row r="35" spans="1:22" ht="19">
      <c r="A35" s="3">
        <v>42978</v>
      </c>
      <c r="B35" s="1" t="s">
        <v>221</v>
      </c>
      <c r="C35" s="1">
        <f>(R35-N35)/N35*100</f>
        <v>9.1324200913242013</v>
      </c>
      <c r="D35" s="1">
        <f>IF((R35-N35)/N35*100 &gt;=1.5,1,0)</f>
        <v>1</v>
      </c>
      <c r="E35">
        <v>10.4</v>
      </c>
      <c r="F35">
        <v>11.5</v>
      </c>
      <c r="G35">
        <v>0.16685406327499999</v>
      </c>
      <c r="H35">
        <v>0.33744959677399999</v>
      </c>
      <c r="I35">
        <v>-0.11351096504200001</v>
      </c>
      <c r="J35">
        <v>-1.1859019095900001</v>
      </c>
      <c r="K35">
        <v>-0.29069373953200001</v>
      </c>
      <c r="L35">
        <v>-1.30820631458</v>
      </c>
      <c r="M35">
        <v>1100</v>
      </c>
      <c r="N35">
        <v>10.95</v>
      </c>
      <c r="O35">
        <v>5.28846153846</v>
      </c>
      <c r="P35">
        <v>-4.2078460408899998</v>
      </c>
      <c r="Q35">
        <v>-9.4963075793500007</v>
      </c>
      <c r="R35">
        <v>11.95</v>
      </c>
      <c r="S35">
        <f>H35*(K35*10)</f>
        <v>-0.98094485189799585</v>
      </c>
      <c r="T35">
        <f>IF(H35&gt;0,IF(K35&gt;0,1,0),0)</f>
        <v>0</v>
      </c>
      <c r="U35">
        <f>IF(M35&gt;1000,1,0)</f>
        <v>1</v>
      </c>
      <c r="V35">
        <f>IF(T35=1,IF(U35=1, H35*(K35*10), 0),0)</f>
        <v>0</v>
      </c>
    </row>
    <row r="36" spans="1:22" ht="19">
      <c r="A36" s="3">
        <v>42978</v>
      </c>
      <c r="B36" s="1" t="s">
        <v>197</v>
      </c>
      <c r="C36" s="1">
        <f>(R36-N36)/N36*100</f>
        <v>1.9305019305019304</v>
      </c>
      <c r="D36" s="1">
        <f>IF((R36-N36)/N36*100 &gt;=1.5,1,0)</f>
        <v>1</v>
      </c>
      <c r="E36">
        <v>12.95</v>
      </c>
      <c r="F36">
        <v>13.1</v>
      </c>
      <c r="G36">
        <v>-4.6391906857000002E-2</v>
      </c>
      <c r="H36">
        <v>0.315764269253</v>
      </c>
      <c r="I36">
        <v>-0.79065866904799997</v>
      </c>
      <c r="J36">
        <v>4.7439520142899996</v>
      </c>
      <c r="K36">
        <v>-0.86787874626799999</v>
      </c>
      <c r="L36">
        <v>5.59337286371</v>
      </c>
      <c r="M36">
        <v>1758</v>
      </c>
      <c r="N36">
        <v>12.95</v>
      </c>
      <c r="O36">
        <v>0</v>
      </c>
      <c r="P36">
        <v>-3.9532933452400001</v>
      </c>
      <c r="Q36">
        <v>-3.9532933452400001</v>
      </c>
      <c r="R36">
        <v>13.2</v>
      </c>
      <c r="S36">
        <f>H36*(K36*10)</f>
        <v>-2.7404509811552478</v>
      </c>
      <c r="T36">
        <f>IF(H36&gt;0,IF(K36&gt;0,1,0),0)</f>
        <v>0</v>
      </c>
      <c r="U36">
        <f>IF(M36&gt;1000,1,0)</f>
        <v>1</v>
      </c>
      <c r="V36">
        <f>IF(T36=1,IF(U36=1, H36*(K36*10), 0),0)</f>
        <v>0</v>
      </c>
    </row>
    <row r="37" spans="1:22" ht="19">
      <c r="A37" s="3">
        <v>42978</v>
      </c>
      <c r="B37" s="1" t="s">
        <v>223</v>
      </c>
      <c r="C37" s="1">
        <f>(R37-N37)/N37*100</f>
        <v>0.35836177474402875</v>
      </c>
      <c r="D37" s="1">
        <f>IF((R37-N37)/N37*100 &gt;=1.5,1,0)</f>
        <v>0</v>
      </c>
      <c r="E37">
        <v>58.31</v>
      </c>
      <c r="F37">
        <v>59.024999999999999</v>
      </c>
      <c r="G37">
        <v>8.00386349682E-3</v>
      </c>
      <c r="H37">
        <v>0.314911410552</v>
      </c>
      <c r="I37">
        <v>-4.8070316290500003E-3</v>
      </c>
      <c r="J37">
        <v>0.34327538409899999</v>
      </c>
      <c r="K37">
        <v>-5.8544773682900004E-3</v>
      </c>
      <c r="L37">
        <v>-0.12216980974199999</v>
      </c>
      <c r="M37">
        <v>870</v>
      </c>
      <c r="N37">
        <v>58.6</v>
      </c>
      <c r="O37">
        <v>0.49734179385999999</v>
      </c>
      <c r="P37">
        <v>3.1143761708600001E-2</v>
      </c>
      <c r="Q37">
        <v>-0.46619803215200001</v>
      </c>
      <c r="R37">
        <v>58.81</v>
      </c>
      <c r="S37">
        <f>H37*(K37*10)</f>
        <v>-1.8436417260929646E-2</v>
      </c>
      <c r="T37">
        <f>IF(H37&gt;0,IF(K37&gt;0,1,0),0)</f>
        <v>0</v>
      </c>
      <c r="U37">
        <f>IF(M37&gt;1000,1,0)</f>
        <v>0</v>
      </c>
      <c r="V37">
        <f>IF(T37=1,IF(U37=1, H37*(K37*10), 0),0)</f>
        <v>0</v>
      </c>
    </row>
    <row r="38" spans="1:22" ht="19">
      <c r="A38" s="3">
        <v>42978</v>
      </c>
      <c r="B38" s="1" t="s">
        <v>176</v>
      </c>
      <c r="C38" s="1">
        <f>(R38-N38)/N38*100</f>
        <v>0.69515436516050588</v>
      </c>
      <c r="D38" s="1">
        <f>IF((R38-N38)/N38*100 &gt;=1.5,1,0)</f>
        <v>0</v>
      </c>
      <c r="E38">
        <v>48.835000000000001</v>
      </c>
      <c r="F38">
        <v>49.085000000000001</v>
      </c>
      <c r="G38">
        <v>5.8046020668699998E-3</v>
      </c>
      <c r="H38">
        <v>0.288785145503</v>
      </c>
      <c r="I38">
        <v>1.11080089006E-2</v>
      </c>
      <c r="J38">
        <v>0.26185420730800002</v>
      </c>
      <c r="K38">
        <v>1.9239349478E-2</v>
      </c>
      <c r="L38">
        <v>-0.32030847375900001</v>
      </c>
      <c r="M38">
        <v>9812</v>
      </c>
      <c r="N38">
        <v>48.91</v>
      </c>
      <c r="O38">
        <v>0.153578376165</v>
      </c>
      <c r="P38">
        <v>0.404272234535</v>
      </c>
      <c r="Q38">
        <v>0.25069385837000002</v>
      </c>
      <c r="R38">
        <v>49.25</v>
      </c>
      <c r="S38">
        <f>H38*(K38*10)</f>
        <v>5.5560383383872973E-2</v>
      </c>
      <c r="T38">
        <f>IF(H38&gt;0,IF(K38&gt;0,1,0),0)</f>
        <v>1</v>
      </c>
      <c r="U38">
        <f>IF(M38&gt;1000,1,0)</f>
        <v>1</v>
      </c>
      <c r="V38">
        <f>IF(T38=1,IF(U38=1, H38*(K38*10), 0),0)</f>
        <v>5.5560383383872973E-2</v>
      </c>
    </row>
    <row r="39" spans="1:22" ht="19">
      <c r="A39" s="3">
        <v>42978</v>
      </c>
      <c r="B39" s="1" t="s">
        <v>159</v>
      </c>
      <c r="C39" s="1">
        <f>(R39-N39)/N39*100</f>
        <v>1.3064658990256941</v>
      </c>
      <c r="D39" s="1">
        <f>IF((R39-N39)/N39*100 &gt;=1.5,1,0)</f>
        <v>0</v>
      </c>
      <c r="E39">
        <v>44.66</v>
      </c>
      <c r="F39">
        <v>45.76</v>
      </c>
      <c r="G39">
        <v>2.0871243145499999E-2</v>
      </c>
      <c r="H39">
        <v>0.24972654728599999</v>
      </c>
      <c r="I39">
        <v>-2.5725296784099998E-2</v>
      </c>
      <c r="J39">
        <v>-0.47070389020100001</v>
      </c>
      <c r="K39">
        <v>-5.5802007967200001E-2</v>
      </c>
      <c r="L39">
        <v>-0.51684551821900004</v>
      </c>
      <c r="M39">
        <v>2498</v>
      </c>
      <c r="N39">
        <v>45.16</v>
      </c>
      <c r="O39">
        <v>1.1195700850899999</v>
      </c>
      <c r="P39">
        <v>-1.26423406913</v>
      </c>
      <c r="Q39">
        <v>-2.3838041542199999</v>
      </c>
      <c r="R39">
        <v>45.75</v>
      </c>
      <c r="S39">
        <f>H39*(K39*10)</f>
        <v>-0.1393524278127472</v>
      </c>
      <c r="T39">
        <f>IF(H39&gt;0,IF(K39&gt;0,1,0),0)</f>
        <v>0</v>
      </c>
      <c r="U39">
        <f>IF(M39&gt;1000,1,0)</f>
        <v>1</v>
      </c>
      <c r="V39">
        <f>IF(T39=1,IF(U39=1, H39*(K39*10), 0),0)</f>
        <v>0</v>
      </c>
    </row>
    <row r="40" spans="1:22" ht="19">
      <c r="A40" s="3">
        <v>42978</v>
      </c>
      <c r="B40" s="1" t="s">
        <v>157</v>
      </c>
      <c r="C40" s="1">
        <f>(R40-N40)/N40*100</f>
        <v>0.63445583211323853</v>
      </c>
      <c r="D40" s="1">
        <f>IF((R40-N40)/N40*100 &gt;=1.5,1,0)</f>
        <v>0</v>
      </c>
      <c r="E40">
        <v>20.399999999999999</v>
      </c>
      <c r="F40">
        <v>20.65</v>
      </c>
      <c r="G40">
        <v>9.5345235945599998E-3</v>
      </c>
      <c r="H40">
        <v>0.24528117968099999</v>
      </c>
      <c r="I40">
        <v>-1.5916467485900001E-2</v>
      </c>
      <c r="J40">
        <v>0.64343837674000004</v>
      </c>
      <c r="K40">
        <v>-2.02825864031E-2</v>
      </c>
      <c r="L40">
        <v>0.29003081938500003</v>
      </c>
      <c r="M40">
        <v>851</v>
      </c>
      <c r="N40">
        <v>20.49</v>
      </c>
      <c r="O40">
        <v>0.44117647058800002</v>
      </c>
      <c r="P40">
        <v>0.294744759854</v>
      </c>
      <c r="Q40">
        <v>-0.146431710735</v>
      </c>
      <c r="R40">
        <v>20.62</v>
      </c>
      <c r="S40">
        <f>H40*(K40*10)</f>
        <v>-4.9749367199341789E-2</v>
      </c>
      <c r="T40">
        <f>IF(H40&gt;0,IF(K40&gt;0,1,0),0)</f>
        <v>0</v>
      </c>
      <c r="U40">
        <f>IF(M40&gt;1000,1,0)</f>
        <v>0</v>
      </c>
      <c r="V40">
        <f>IF(T40=1,IF(U40=1, H40*(K40*10), 0),0)</f>
        <v>0</v>
      </c>
    </row>
    <row r="41" spans="1:22" ht="19">
      <c r="A41" s="3">
        <v>42978</v>
      </c>
      <c r="B41" s="1" t="s">
        <v>173</v>
      </c>
      <c r="C41" s="1">
        <f>(R41-N41)/N41*100</f>
        <v>-0.18115942028985121</v>
      </c>
      <c r="D41" s="1">
        <f>IF((R41-N41)/N41*100 &gt;=1.5,1,0)</f>
        <v>0</v>
      </c>
      <c r="E41">
        <v>11.08</v>
      </c>
      <c r="F41">
        <v>11.06</v>
      </c>
      <c r="G41">
        <v>-2.25500756958E-2</v>
      </c>
      <c r="H41">
        <v>0.22054413648499999</v>
      </c>
      <c r="I41">
        <v>-5.4164238417299997E-2</v>
      </c>
      <c r="J41">
        <v>0.51949324792899998</v>
      </c>
      <c r="K41">
        <v>-2.0465883022199999E-2</v>
      </c>
      <c r="L41">
        <v>6.6643730819499994E-2</v>
      </c>
      <c r="M41">
        <v>178104</v>
      </c>
      <c r="N41">
        <v>11.04</v>
      </c>
      <c r="O41">
        <v>-0.36101083032499998</v>
      </c>
      <c r="P41">
        <v>-1.28854898934</v>
      </c>
      <c r="Q41">
        <v>-0.92753815902000003</v>
      </c>
      <c r="R41">
        <v>11.02</v>
      </c>
      <c r="S41">
        <f>H41*(K41*10)</f>
        <v>-4.5136304985341207E-2</v>
      </c>
      <c r="T41">
        <f>IF(H41&gt;0,IF(K41&gt;0,1,0),0)</f>
        <v>0</v>
      </c>
      <c r="U41">
        <f>IF(M41&gt;1000,1,0)</f>
        <v>1</v>
      </c>
      <c r="V41">
        <f>IF(T41=1,IF(U41=1, H41*(K41*10), 0),0)</f>
        <v>0</v>
      </c>
    </row>
    <row r="42" spans="1:22" ht="19">
      <c r="A42" s="3">
        <v>42978</v>
      </c>
      <c r="B42" s="1" t="s">
        <v>105</v>
      </c>
      <c r="C42" s="1">
        <f>(R42-N42)/N42*100</f>
        <v>9.6540627514082503E-2</v>
      </c>
      <c r="D42" s="1">
        <f>IF((R42-N42)/N42*100 &gt;=1.5,1,0)</f>
        <v>0</v>
      </c>
      <c r="E42">
        <v>62.08</v>
      </c>
      <c r="F42">
        <v>62.15</v>
      </c>
      <c r="G42">
        <v>-6.3913368806099999E-3</v>
      </c>
      <c r="H42">
        <v>0.21684299135400001</v>
      </c>
      <c r="I42">
        <v>-1.17357750226E-2</v>
      </c>
      <c r="J42">
        <v>0.43897258228199998</v>
      </c>
      <c r="K42">
        <v>3.4805986666700001E-3</v>
      </c>
      <c r="L42">
        <v>3.6503201719399997E-2</v>
      </c>
      <c r="M42">
        <v>700</v>
      </c>
      <c r="N42">
        <v>62.15</v>
      </c>
      <c r="O42">
        <v>0.112757731959</v>
      </c>
      <c r="P42">
        <v>4.4370455038499998E-2</v>
      </c>
      <c r="Q42">
        <v>-6.83872769203E-2</v>
      </c>
      <c r="R42">
        <v>62.21</v>
      </c>
      <c r="S42">
        <f>H42*(K42*10)</f>
        <v>7.5474342658346672E-3</v>
      </c>
      <c r="T42">
        <f>IF(H42&gt;0,IF(K42&gt;0,1,0),0)</f>
        <v>1</v>
      </c>
      <c r="U42">
        <f>IF(M42&gt;1000,1,0)</f>
        <v>0</v>
      </c>
      <c r="V42">
        <f>IF(T42=1,IF(U42=1, H42*(K42*10), 0),0)</f>
        <v>0</v>
      </c>
    </row>
    <row r="43" spans="1:22" ht="19">
      <c r="A43" s="3">
        <v>42978</v>
      </c>
      <c r="B43" s="1" t="s">
        <v>179</v>
      </c>
      <c r="C43" s="1">
        <f>(R43-N43)/N43*100</f>
        <v>0.18646408839779713</v>
      </c>
      <c r="D43" s="1">
        <f>IF((R43-N43)/N43*100 &gt;=1.5,1,0)</f>
        <v>0</v>
      </c>
      <c r="E43">
        <v>43.45</v>
      </c>
      <c r="F43">
        <v>43.5</v>
      </c>
      <c r="G43">
        <v>-3.48658079364E-3</v>
      </c>
      <c r="H43">
        <v>0.198688704109</v>
      </c>
      <c r="I43">
        <v>-5.24644840419E-3</v>
      </c>
      <c r="J43">
        <v>0.19823075405099999</v>
      </c>
      <c r="K43">
        <v>3.5661173703999999E-3</v>
      </c>
      <c r="L43">
        <v>-0.11266791127799999</v>
      </c>
      <c r="M43">
        <v>38001</v>
      </c>
      <c r="N43">
        <v>43.44</v>
      </c>
      <c r="O43">
        <v>-2.3014959723800001E-2</v>
      </c>
      <c r="P43">
        <v>-8.7066456286599998E-3</v>
      </c>
      <c r="Q43">
        <v>1.43083140952E-2</v>
      </c>
      <c r="R43">
        <v>43.521000000000001</v>
      </c>
      <c r="S43">
        <f>H43*(K43*10)</f>
        <v>7.0854723902537076E-3</v>
      </c>
      <c r="T43">
        <f>IF(H43&gt;0,IF(K43&gt;0,1,0),0)</f>
        <v>1</v>
      </c>
      <c r="U43">
        <f>IF(M43&gt;1000,1,0)</f>
        <v>1</v>
      </c>
      <c r="V43">
        <f>IF(T43=1,IF(U43=1, H43*(K43*10), 0),0)</f>
        <v>7.0854723902537076E-3</v>
      </c>
    </row>
    <row r="44" spans="1:22" ht="19">
      <c r="A44" s="3">
        <v>42978</v>
      </c>
      <c r="B44" s="1" t="s">
        <v>191</v>
      </c>
      <c r="C44" s="1">
        <f>(R44-N44)/N44*100</f>
        <v>0.28878970858492892</v>
      </c>
      <c r="D44" s="1">
        <f>IF((R44-N44)/N44*100 &gt;=1.5,1,0)</f>
        <v>0</v>
      </c>
      <c r="E44">
        <v>38.090000000000003</v>
      </c>
      <c r="F44">
        <v>38.11</v>
      </c>
      <c r="G44">
        <v>-3.83218015058E-3</v>
      </c>
      <c r="H44">
        <v>0.18959764225600001</v>
      </c>
      <c r="I44">
        <v>8.1587762802699994E-3</v>
      </c>
      <c r="J44">
        <v>0.192502575358</v>
      </c>
      <c r="K44">
        <v>1.63310538146E-2</v>
      </c>
      <c r="L44">
        <v>-8.8343733317199996E-2</v>
      </c>
      <c r="M44">
        <v>15108</v>
      </c>
      <c r="N44">
        <v>38.090000000000003</v>
      </c>
      <c r="O44">
        <v>0</v>
      </c>
      <c r="P44">
        <v>0.35961817804700003</v>
      </c>
      <c r="Q44">
        <v>0.35961817804700003</v>
      </c>
      <c r="R44">
        <v>38.200000000000003</v>
      </c>
      <c r="S44">
        <f>H44*(K44*10)</f>
        <v>3.096329298804015E-2</v>
      </c>
      <c r="T44">
        <f>IF(H44&gt;0,IF(K44&gt;0,1,0),0)</f>
        <v>1</v>
      </c>
      <c r="U44">
        <f>IF(M44&gt;1000,1,0)</f>
        <v>1</v>
      </c>
      <c r="V44">
        <f>IF(T44=1,IF(U44=1, H44*(K44*10), 0),0)</f>
        <v>3.096329298804015E-2</v>
      </c>
    </row>
    <row r="45" spans="1:22" ht="19">
      <c r="A45" s="3">
        <v>42978</v>
      </c>
      <c r="B45" s="1" t="s">
        <v>201</v>
      </c>
      <c r="C45" s="1">
        <f>(R45-N45)/N45*100</f>
        <v>0.86206896551724499</v>
      </c>
      <c r="D45" s="1">
        <f>IF((R45-N45)/N45*100 &gt;=1.5,1,0)</f>
        <v>0</v>
      </c>
      <c r="E45">
        <v>8.09</v>
      </c>
      <c r="F45">
        <v>8.19</v>
      </c>
      <c r="G45">
        <v>4.4654058479200003E-3</v>
      </c>
      <c r="H45">
        <v>0.168077632236</v>
      </c>
      <c r="I45">
        <v>4.1315899442699998E-2</v>
      </c>
      <c r="J45">
        <v>-0.32987603989800002</v>
      </c>
      <c r="K45">
        <v>3.3230438720100001E-2</v>
      </c>
      <c r="L45">
        <v>-0.42124758605099999</v>
      </c>
      <c r="M45">
        <v>500</v>
      </c>
      <c r="N45">
        <v>8.1199999999999992</v>
      </c>
      <c r="O45">
        <v>0.37082818294199998</v>
      </c>
      <c r="P45">
        <v>0.88567965200300003</v>
      </c>
      <c r="Q45">
        <v>0.51485146906099999</v>
      </c>
      <c r="R45">
        <v>8.19</v>
      </c>
      <c r="S45">
        <f>H45*(K45*10)</f>
        <v>5.5852934582379027E-2</v>
      </c>
      <c r="T45">
        <f>IF(H45&gt;0,IF(K45&gt;0,1,0),0)</f>
        <v>1</v>
      </c>
      <c r="U45">
        <f>IF(M45&gt;1000,1,0)</f>
        <v>0</v>
      </c>
      <c r="V45">
        <f>IF(T45=1,IF(U45=1, H45*(K45*10), 0),0)</f>
        <v>0</v>
      </c>
    </row>
    <row r="46" spans="1:22" ht="19">
      <c r="A46" s="3">
        <v>42978</v>
      </c>
      <c r="B46" s="1" t="s">
        <v>149</v>
      </c>
      <c r="C46" s="1">
        <f>(R46-N46)/N46*100</f>
        <v>-1.0757946210268894</v>
      </c>
      <c r="D46" s="1">
        <f>IF((R46-N46)/N46*100 &gt;=1.5,1,0)</f>
        <v>0</v>
      </c>
      <c r="E46">
        <v>19.399999999999999</v>
      </c>
      <c r="F46">
        <v>20.100000000000001</v>
      </c>
      <c r="G46">
        <v>0.140502161623</v>
      </c>
      <c r="H46">
        <v>0.167326238776</v>
      </c>
      <c r="I46">
        <v>0.109338637837</v>
      </c>
      <c r="J46">
        <v>1.08481225901</v>
      </c>
      <c r="K46">
        <v>-0.12848777858800001</v>
      </c>
      <c r="L46">
        <v>2.9921750222500001</v>
      </c>
      <c r="M46">
        <v>20614</v>
      </c>
      <c r="N46">
        <v>20.45</v>
      </c>
      <c r="O46">
        <v>5.4123711340199998</v>
      </c>
      <c r="P46">
        <v>4.8000687097099997</v>
      </c>
      <c r="Q46">
        <v>-0.61230242431399995</v>
      </c>
      <c r="R46">
        <v>20.23</v>
      </c>
      <c r="S46">
        <f>H46*(K46*10)</f>
        <v>-0.21499376719813509</v>
      </c>
      <c r="T46">
        <f>IF(H46&gt;0,IF(K46&gt;0,1,0),0)</f>
        <v>0</v>
      </c>
      <c r="U46">
        <f>IF(M46&gt;1000,1,0)</f>
        <v>1</v>
      </c>
      <c r="V46">
        <f>IF(T46=1,IF(U46=1, H46*(K46*10), 0),0)</f>
        <v>0</v>
      </c>
    </row>
    <row r="47" spans="1:22" ht="19">
      <c r="A47" s="3">
        <v>42978</v>
      </c>
      <c r="B47" s="1" t="s">
        <v>170</v>
      </c>
      <c r="C47" s="1">
        <f>(R47-N47)/N47*100</f>
        <v>-0.26251025430680913</v>
      </c>
      <c r="D47" s="1">
        <f>IF((R47-N47)/N47*100 &gt;=1.5,1,0)</f>
        <v>0</v>
      </c>
      <c r="E47">
        <v>6.1</v>
      </c>
      <c r="F47">
        <v>6.08</v>
      </c>
      <c r="G47">
        <v>-8.6429138022200008E-3</v>
      </c>
      <c r="H47">
        <v>0.14418627710199999</v>
      </c>
      <c r="I47">
        <v>6.0515685526900002E-2</v>
      </c>
      <c r="J47">
        <v>-1.11632638153</v>
      </c>
      <c r="K47">
        <v>7.3013934090700006E-2</v>
      </c>
      <c r="L47">
        <v>-1.34135090164</v>
      </c>
      <c r="M47">
        <v>200</v>
      </c>
      <c r="N47">
        <v>6.0949999999999998</v>
      </c>
      <c r="O47">
        <v>-8.19672131148E-2</v>
      </c>
      <c r="P47">
        <v>0.71751831537400002</v>
      </c>
      <c r="Q47">
        <v>0.79948552848900001</v>
      </c>
      <c r="R47">
        <v>6.0789999999999997</v>
      </c>
      <c r="S47">
        <f>H47*(K47*10)</f>
        <v>0.10527607333108835</v>
      </c>
      <c r="T47">
        <f>IF(H47&gt;0,IF(K47&gt;0,1,0),0)</f>
        <v>1</v>
      </c>
      <c r="U47">
        <f>IF(M47&gt;1000,1,0)</f>
        <v>0</v>
      </c>
      <c r="V47">
        <f>IF(T47=1,IF(U47=1, H47*(K47*10), 0),0)</f>
        <v>0</v>
      </c>
    </row>
    <row r="48" spans="1:22" ht="19">
      <c r="A48" s="3">
        <v>42978</v>
      </c>
      <c r="B48" s="1" t="s">
        <v>165</v>
      </c>
      <c r="C48" s="1">
        <f>(R48-N48)/N48*100</f>
        <v>0.31410622501427587</v>
      </c>
      <c r="D48" s="1">
        <f>IF((R48-N48)/N48*100 &gt;=1.5,1,0)</f>
        <v>0</v>
      </c>
      <c r="E48">
        <v>34.96</v>
      </c>
      <c r="F48">
        <v>35.11</v>
      </c>
      <c r="G48">
        <v>2.8279890944100002E-3</v>
      </c>
      <c r="H48">
        <v>0.137832946181</v>
      </c>
      <c r="I48">
        <v>-1.3843661663999999E-2</v>
      </c>
      <c r="J48">
        <v>0.26944246661799998</v>
      </c>
      <c r="K48">
        <v>3.4174446249199998E-3</v>
      </c>
      <c r="L48">
        <v>-0.37809560645099999</v>
      </c>
      <c r="M48">
        <v>300</v>
      </c>
      <c r="N48">
        <v>35.020000000000003</v>
      </c>
      <c r="O48">
        <v>0.171624713959</v>
      </c>
      <c r="P48">
        <v>-6.2245079484499997E-2</v>
      </c>
      <c r="Q48">
        <v>-0.23386979344299999</v>
      </c>
      <c r="R48">
        <v>35.130000000000003</v>
      </c>
      <c r="S48">
        <f>H48*(K48*10)</f>
        <v>4.7103646106314611E-3</v>
      </c>
      <c r="T48">
        <f>IF(H48&gt;0,IF(K48&gt;0,1,0),0)</f>
        <v>1</v>
      </c>
      <c r="U48">
        <f>IF(M48&gt;1000,1,0)</f>
        <v>0</v>
      </c>
      <c r="V48">
        <f>IF(T48=1,IF(U48=1, H48*(K48*10), 0),0)</f>
        <v>0</v>
      </c>
    </row>
    <row r="49" spans="1:22" ht="19">
      <c r="A49" s="3">
        <v>42978</v>
      </c>
      <c r="B49" s="1" t="s">
        <v>72</v>
      </c>
      <c r="C49" s="1">
        <f>(R49-N49)/N49*100</f>
        <v>0.5621300797425024</v>
      </c>
      <c r="D49" s="1">
        <f>IF((R49-N49)/N49*100 &gt;=1.5,1,0)</f>
        <v>0</v>
      </c>
      <c r="E49">
        <v>30.18</v>
      </c>
      <c r="F49">
        <v>30.3</v>
      </c>
      <c r="G49">
        <v>1.00842525492E-2</v>
      </c>
      <c r="H49">
        <v>0.113267304774</v>
      </c>
      <c r="I49">
        <v>-1.81121972127E-2</v>
      </c>
      <c r="J49">
        <v>0.76095871921900005</v>
      </c>
      <c r="K49">
        <v>-1.35480153523E-2</v>
      </c>
      <c r="L49">
        <v>0.34146938740400001</v>
      </c>
      <c r="M49">
        <v>2635</v>
      </c>
      <c r="N49">
        <v>30.259899999999998</v>
      </c>
      <c r="O49">
        <v>0.26474486414800003</v>
      </c>
      <c r="P49">
        <v>0.200672321742</v>
      </c>
      <c r="Q49">
        <v>-6.4072542406300004E-2</v>
      </c>
      <c r="R49">
        <v>30.43</v>
      </c>
      <c r="S49">
        <f>H49*(K49*10)</f>
        <v>-1.5345471839917951E-2</v>
      </c>
      <c r="T49">
        <f>IF(H49&gt;0,IF(K49&gt;0,1,0),0)</f>
        <v>0</v>
      </c>
      <c r="U49">
        <f>IF(M49&gt;1000,1,0)</f>
        <v>1</v>
      </c>
      <c r="V49">
        <f>IF(T49=1,IF(U49=1, H49*(K49*10), 0),0)</f>
        <v>0</v>
      </c>
    </row>
    <row r="50" spans="1:22" ht="19">
      <c r="A50" s="3">
        <v>42978</v>
      </c>
      <c r="B50" s="1" t="s">
        <v>91</v>
      </c>
      <c r="C50" s="1">
        <f>(R50-N50)/N50*100</f>
        <v>-5.7747834456210075E-2</v>
      </c>
      <c r="D50" s="1">
        <f>IF((R50-N50)/N50*100 &gt;=1.5,1,0)</f>
        <v>0</v>
      </c>
      <c r="E50">
        <v>25.97</v>
      </c>
      <c r="F50">
        <v>26.01</v>
      </c>
      <c r="G50">
        <v>-5.11499257237E-3</v>
      </c>
      <c r="H50">
        <v>0.110302618731</v>
      </c>
      <c r="I50">
        <v>3.4793476587900003E-2</v>
      </c>
      <c r="J50">
        <v>-0.65498829249400004</v>
      </c>
      <c r="K50">
        <v>2.7248388180299999E-2</v>
      </c>
      <c r="L50">
        <v>-0.48535389105299998</v>
      </c>
      <c r="M50">
        <v>130</v>
      </c>
      <c r="N50">
        <v>25.975000000000001</v>
      </c>
      <c r="O50">
        <v>1.9252984212600001E-2</v>
      </c>
      <c r="P50">
        <v>0.25377464593100002</v>
      </c>
      <c r="Q50">
        <v>0.23452166171899999</v>
      </c>
      <c r="R50">
        <v>25.96</v>
      </c>
      <c r="S50">
        <f>H50*(K50*10)</f>
        <v>3.0055685724859175E-2</v>
      </c>
      <c r="T50">
        <f>IF(H50&gt;0,IF(K50&gt;0,1,0),0)</f>
        <v>1</v>
      </c>
      <c r="U50">
        <f>IF(M50&gt;1000,1,0)</f>
        <v>0</v>
      </c>
      <c r="V50">
        <f>IF(T50=1,IF(U50=1, H50*(K50*10), 0),0)</f>
        <v>0</v>
      </c>
    </row>
    <row r="51" spans="1:22" ht="19">
      <c r="A51" s="3">
        <v>42978</v>
      </c>
      <c r="B51" s="1" t="s">
        <v>222</v>
      </c>
      <c r="C51" s="1">
        <f>(R51-N51)/N51*100</f>
        <v>0.84847036328871139</v>
      </c>
      <c r="D51" s="1">
        <f>IF((R51-N51)/N51*100 &gt;=1.5,1,0)</f>
        <v>0</v>
      </c>
      <c r="E51">
        <v>83.27</v>
      </c>
      <c r="F51">
        <v>84.29</v>
      </c>
      <c r="G51">
        <v>1.77569468925E-2</v>
      </c>
      <c r="H51">
        <v>9.2300309525600005E-2</v>
      </c>
      <c r="I51">
        <v>1.33089724162E-2</v>
      </c>
      <c r="J51">
        <v>0.144694580755</v>
      </c>
      <c r="K51">
        <v>1.36237505346E-3</v>
      </c>
      <c r="L51">
        <v>-7.1081306355600005E-2</v>
      </c>
      <c r="M51">
        <v>19016</v>
      </c>
      <c r="N51">
        <v>83.68</v>
      </c>
      <c r="O51">
        <v>0.49237420439500001</v>
      </c>
      <c r="P51">
        <v>0.43983537296300002</v>
      </c>
      <c r="Q51">
        <v>-5.2538831432300002E-2</v>
      </c>
      <c r="R51">
        <v>84.39</v>
      </c>
      <c r="S51">
        <f>H51*(K51*10)</f>
        <v>1.2574763912431386E-3</v>
      </c>
      <c r="T51">
        <f>IF(H51&gt;0,IF(K51&gt;0,1,0),0)</f>
        <v>1</v>
      </c>
      <c r="U51">
        <f>IF(M51&gt;1000,1,0)</f>
        <v>1</v>
      </c>
      <c r="V51">
        <f>IF(T51=1,IF(U51=1, H51*(K51*10), 0),0)</f>
        <v>1.2574763912431386E-3</v>
      </c>
    </row>
    <row r="52" spans="1:22" ht="19">
      <c r="A52" s="3">
        <v>42978</v>
      </c>
      <c r="B52" s="1" t="s">
        <v>187</v>
      </c>
      <c r="C52" s="1">
        <f>(R52-N52)/N52*100</f>
        <v>-0.14938113529662886</v>
      </c>
      <c r="D52" s="1">
        <f>IF((R52-N52)/N52*100 &gt;=1.5,1,0)</f>
        <v>0</v>
      </c>
      <c r="E52">
        <v>46.86</v>
      </c>
      <c r="F52">
        <v>46.9</v>
      </c>
      <c r="G52">
        <v>-6.0011626732900001E-3</v>
      </c>
      <c r="H52">
        <v>7.3986470496599996E-2</v>
      </c>
      <c r="I52">
        <v>1.7052354345199999E-2</v>
      </c>
      <c r="J52">
        <v>-6.0660472812299998E-2</v>
      </c>
      <c r="K52">
        <v>2.5015837300799999E-2</v>
      </c>
      <c r="L52">
        <v>-0.178489171127</v>
      </c>
      <c r="M52">
        <v>903</v>
      </c>
      <c r="N52">
        <v>46.86</v>
      </c>
      <c r="O52">
        <v>0</v>
      </c>
      <c r="P52">
        <v>0.43884932088799999</v>
      </c>
      <c r="Q52">
        <v>0.43884932088799999</v>
      </c>
      <c r="R52">
        <v>46.79</v>
      </c>
      <c r="S52">
        <f>H52*(K52*10)</f>
        <v>1.8508335084033847E-2</v>
      </c>
      <c r="T52">
        <f>IF(H52&gt;0,IF(K52&gt;0,1,0),0)</f>
        <v>1</v>
      </c>
      <c r="U52">
        <f>IF(M52&gt;1000,1,0)</f>
        <v>0</v>
      </c>
      <c r="V52">
        <f>IF(T52=1,IF(U52=1, H52*(K52*10), 0),0)</f>
        <v>0</v>
      </c>
    </row>
    <row r="53" spans="1:22" ht="19">
      <c r="A53" s="3">
        <v>42978</v>
      </c>
      <c r="B53" s="1" t="s">
        <v>212</v>
      </c>
      <c r="C53" s="1">
        <f>(R53-N53)/N53*100</f>
        <v>4.168403501459593E-2</v>
      </c>
      <c r="D53" s="1">
        <f>IF((R53-N53)/N53*100 &gt;=1.5,1,0)</f>
        <v>0</v>
      </c>
      <c r="E53">
        <v>11.98</v>
      </c>
      <c r="F53">
        <v>12</v>
      </c>
      <c r="G53">
        <v>3.8575894742500002E-3</v>
      </c>
      <c r="H53">
        <v>5.1398624192499999E-2</v>
      </c>
      <c r="I53">
        <v>-1.34377352436E-3</v>
      </c>
      <c r="J53">
        <v>0.35532861763700002</v>
      </c>
      <c r="K53">
        <v>-8.2998113651999994E-3</v>
      </c>
      <c r="L53">
        <v>0.37063190088699999</v>
      </c>
      <c r="M53">
        <v>600</v>
      </c>
      <c r="N53">
        <v>11.994999999999999</v>
      </c>
      <c r="O53">
        <v>0.125208681135</v>
      </c>
      <c r="P53">
        <v>0.19516932027799999</v>
      </c>
      <c r="Q53">
        <v>6.9960639143099995E-2</v>
      </c>
      <c r="R53">
        <v>12</v>
      </c>
      <c r="S53">
        <f>H53*(K53*10)</f>
        <v>-4.2659888522855512E-3</v>
      </c>
      <c r="T53">
        <f>IF(H53&gt;0,IF(K53&gt;0,1,0),0)</f>
        <v>0</v>
      </c>
      <c r="U53">
        <f>IF(M53&gt;1000,1,0)</f>
        <v>0</v>
      </c>
      <c r="V53">
        <f>IF(T53=1,IF(U53=1, H53*(K53*10), 0),0)</f>
        <v>0</v>
      </c>
    </row>
    <row r="54" spans="1:22" ht="19">
      <c r="A54" s="3">
        <v>42978</v>
      </c>
      <c r="B54" s="1" t="s">
        <v>184</v>
      </c>
      <c r="C54" s="1">
        <f>(R54-N54)/N54*100</f>
        <v>0.32816773017319911</v>
      </c>
      <c r="D54" s="1">
        <f>IF((R54-N54)/N54*100 &gt;=1.5,1,0)</f>
        <v>0</v>
      </c>
      <c r="E54">
        <v>53.74</v>
      </c>
      <c r="F54">
        <v>54.567500000000003</v>
      </c>
      <c r="G54">
        <v>8.2126607200700003E-2</v>
      </c>
      <c r="H54">
        <v>5.0313936876500001E-2</v>
      </c>
      <c r="I54">
        <v>1.3583944514200001E-2</v>
      </c>
      <c r="J54">
        <v>-0.20846147617499999</v>
      </c>
      <c r="K54">
        <v>-5.98333638938E-2</v>
      </c>
      <c r="L54">
        <v>-0.44099990908600001</v>
      </c>
      <c r="M54">
        <v>8899</v>
      </c>
      <c r="N54">
        <v>54.85</v>
      </c>
      <c r="O54">
        <v>2.0655005582400001</v>
      </c>
      <c r="P54">
        <v>0.18334919807200001</v>
      </c>
      <c r="Q54">
        <v>-1.88215136017</v>
      </c>
      <c r="R54">
        <v>55.03</v>
      </c>
      <c r="S54">
        <f>H54*(K54*10)</f>
        <v>-3.0104520940613073E-2</v>
      </c>
      <c r="T54">
        <f>IF(H54&gt;0,IF(K54&gt;0,1,0),0)</f>
        <v>0</v>
      </c>
      <c r="U54">
        <f>IF(M54&gt;1000,1,0)</f>
        <v>1</v>
      </c>
      <c r="V54">
        <f>IF(T54=1,IF(U54=1, H54*(K54*10), 0),0)</f>
        <v>0</v>
      </c>
    </row>
    <row r="55" spans="1:22" ht="19">
      <c r="A55" s="3">
        <v>42978</v>
      </c>
      <c r="B55" s="1" t="s">
        <v>186</v>
      </c>
      <c r="C55" s="1">
        <f>(R55-N55)/N55*100</f>
        <v>7.1454090746706417E-2</v>
      </c>
      <c r="D55" s="1">
        <f>IF((R55-N55)/N55*100 &gt;=1.5,1,0)</f>
        <v>0</v>
      </c>
      <c r="E55">
        <v>27.9</v>
      </c>
      <c r="F55">
        <v>28.09</v>
      </c>
      <c r="G55">
        <v>9.59757508871E-3</v>
      </c>
      <c r="H55">
        <v>3.3050621172799999E-2</v>
      </c>
      <c r="I55">
        <v>6.8745289388300003E-3</v>
      </c>
      <c r="J55">
        <v>6.8660741537399997E-2</v>
      </c>
      <c r="K55">
        <v>1.4603981306600001E-3</v>
      </c>
      <c r="L55">
        <v>-5.4010838051299997E-2</v>
      </c>
      <c r="M55">
        <v>200</v>
      </c>
      <c r="N55">
        <v>27.99</v>
      </c>
      <c r="O55">
        <v>0.32258064516099999</v>
      </c>
      <c r="P55">
        <v>0.22463057859499999</v>
      </c>
      <c r="Q55">
        <v>-9.7950066566100003E-2</v>
      </c>
      <c r="R55">
        <v>28.01</v>
      </c>
      <c r="S55">
        <f>H55*(K55*10)</f>
        <v>4.8267065377908939E-4</v>
      </c>
      <c r="T55">
        <f>IF(H55&gt;0,IF(K55&gt;0,1,0),0)</f>
        <v>1</v>
      </c>
      <c r="U55">
        <f>IF(M55&gt;1000,1,0)</f>
        <v>0</v>
      </c>
      <c r="V55">
        <f>IF(T55=1,IF(U55=1, H55*(K55*10), 0),0)</f>
        <v>0</v>
      </c>
    </row>
    <row r="56" spans="1:22" ht="19">
      <c r="A56" s="3">
        <v>42978</v>
      </c>
      <c r="B56" s="1" t="s">
        <v>219</v>
      </c>
      <c r="C56" s="1">
        <f>(R56-N56)/N56*100</f>
        <v>1.2246053656119396</v>
      </c>
      <c r="D56" s="1">
        <f>IF((R56-N56)/N56*100 &gt;=1.5,1,0)</f>
        <v>0</v>
      </c>
      <c r="E56">
        <v>5.63</v>
      </c>
      <c r="F56">
        <v>5.68</v>
      </c>
      <c r="G56">
        <v>2.8065341639599999E-2</v>
      </c>
      <c r="H56">
        <v>2.28169594213E-2</v>
      </c>
      <c r="I56">
        <v>-4.80702947889E-2</v>
      </c>
      <c r="J56">
        <v>0.62156773551699995</v>
      </c>
      <c r="K56">
        <v>-5.8927193951899999E-2</v>
      </c>
      <c r="L56">
        <v>0.19995290457500001</v>
      </c>
      <c r="M56">
        <v>1500</v>
      </c>
      <c r="N56">
        <v>5.6508000000000003</v>
      </c>
      <c r="O56">
        <v>0.36944937833000002</v>
      </c>
      <c r="P56">
        <v>-1.10642950904</v>
      </c>
      <c r="Q56">
        <v>-1.4758788873699999</v>
      </c>
      <c r="R56">
        <v>5.72</v>
      </c>
      <c r="S56">
        <f>H56*(K56*10)</f>
        <v>-1.3445393932115772E-2</v>
      </c>
      <c r="T56">
        <f>IF(H56&gt;0,IF(K56&gt;0,1,0),0)</f>
        <v>0</v>
      </c>
      <c r="U56">
        <f>IF(M56&gt;1000,1,0)</f>
        <v>1</v>
      </c>
      <c r="V56">
        <f>IF(T56=1,IF(U56=1, H56*(K56*10), 0),0)</f>
        <v>0</v>
      </c>
    </row>
    <row r="57" spans="1:22" ht="19">
      <c r="A57" s="3">
        <v>42978</v>
      </c>
      <c r="B57" s="1" t="s">
        <v>177</v>
      </c>
      <c r="C57" s="1">
        <f>(R57-N57)/N57*100</f>
        <v>1.0497489730716587</v>
      </c>
      <c r="D57" s="1">
        <f>IF((R57-N57)/N57*100 &gt;=1.5,1,0)</f>
        <v>0</v>
      </c>
      <c r="E57">
        <v>21.88</v>
      </c>
      <c r="F57">
        <v>22.15</v>
      </c>
      <c r="G57">
        <v>3.4243898230900001E-3</v>
      </c>
      <c r="H57">
        <v>2.1576948277599998E-3</v>
      </c>
      <c r="I57">
        <v>-6.8169161135500003E-3</v>
      </c>
      <c r="J57">
        <v>2.6458399772700002E-2</v>
      </c>
      <c r="K57">
        <v>-1.0186958931999999E-2</v>
      </c>
      <c r="L57">
        <v>2.2520372209500001E-2</v>
      </c>
      <c r="M57">
        <v>100</v>
      </c>
      <c r="N57">
        <v>21.91</v>
      </c>
      <c r="O57">
        <v>0.137111517367</v>
      </c>
      <c r="P57">
        <v>-0.16762253936999999</v>
      </c>
      <c r="Q57">
        <v>-0.30473405673699999</v>
      </c>
      <c r="R57">
        <v>22.14</v>
      </c>
      <c r="S57">
        <f>H57*(K57*10)</f>
        <v>-2.1980348598179931E-4</v>
      </c>
      <c r="T57">
        <f>IF(H57&gt;0,IF(K57&gt;0,1,0),0)</f>
        <v>0</v>
      </c>
      <c r="U57">
        <f>IF(M57&gt;1000,1,0)</f>
        <v>0</v>
      </c>
      <c r="V57">
        <f>IF(T57=1,IF(U57=1, H57*(K57*10), 0),0)</f>
        <v>0</v>
      </c>
    </row>
    <row r="58" spans="1:22" ht="19">
      <c r="A58" s="3">
        <v>42978</v>
      </c>
      <c r="B58" s="1" t="s">
        <v>180</v>
      </c>
      <c r="C58" s="1">
        <f>(R58-N58)/N58*100</f>
        <v>0.37496394577443165</v>
      </c>
      <c r="D58" s="1">
        <f>IF((R58-N58)/N58*100 &gt;=1.5,1,0)</f>
        <v>0</v>
      </c>
      <c r="E58">
        <v>17.32</v>
      </c>
      <c r="F58">
        <v>17.45</v>
      </c>
      <c r="G58">
        <v>6.8015253669099999E-3</v>
      </c>
      <c r="H58">
        <v>-5.17418796097E-3</v>
      </c>
      <c r="I58">
        <v>3.2053912948099999E-3</v>
      </c>
      <c r="J58">
        <v>0.23966709299200001</v>
      </c>
      <c r="K58">
        <v>3.4199547657200002E-3</v>
      </c>
      <c r="L58">
        <v>9.5856272044900007E-2</v>
      </c>
      <c r="M58">
        <v>2160</v>
      </c>
      <c r="N58">
        <v>17.335000000000001</v>
      </c>
      <c r="O58">
        <v>8.6605080831400005E-2</v>
      </c>
      <c r="P58">
        <v>0.11675503555199999</v>
      </c>
      <c r="Q58">
        <v>3.0149954720699999E-2</v>
      </c>
      <c r="R58">
        <v>17.399999999999999</v>
      </c>
      <c r="S58">
        <f>H58*(K58*10)</f>
        <v>-1.76954887758504E-4</v>
      </c>
      <c r="T58">
        <f>IF(H58&gt;0,IF(K58&gt;0,1,0),0)</f>
        <v>0</v>
      </c>
      <c r="U58">
        <f>IF(M58&gt;1000,1,0)</f>
        <v>1</v>
      </c>
      <c r="V58">
        <f>IF(T58=1,IF(U58=1, H58*(K58*10), 0),0)</f>
        <v>0</v>
      </c>
    </row>
    <row r="59" spans="1:22" ht="19">
      <c r="A59" s="3">
        <v>42978</v>
      </c>
      <c r="B59" s="1" t="s">
        <v>216</v>
      </c>
      <c r="C59" s="1">
        <f>(R59-N59)/N59*100</f>
        <v>0.83729067733066964</v>
      </c>
      <c r="D59" s="1">
        <f>IF((R59-N59)/N59*100 &gt;=1.5,1,0)</f>
        <v>0</v>
      </c>
      <c r="E59">
        <v>80.14</v>
      </c>
      <c r="F59">
        <v>80.98</v>
      </c>
      <c r="G59">
        <v>-7.40106024135E-3</v>
      </c>
      <c r="H59">
        <v>-2.2065719668E-2</v>
      </c>
      <c r="I59">
        <v>-1.1428013325299999E-2</v>
      </c>
      <c r="J59">
        <v>0.15949648222999999</v>
      </c>
      <c r="K59">
        <v>-9.0795590178000003E-3</v>
      </c>
      <c r="L59">
        <v>0.289493346692</v>
      </c>
      <c r="M59">
        <v>1000</v>
      </c>
      <c r="N59">
        <v>80.02</v>
      </c>
      <c r="O59">
        <v>-0.14973795857300001</v>
      </c>
      <c r="P59">
        <v>-0.110286455664</v>
      </c>
      <c r="Q59">
        <v>3.94515029084E-2</v>
      </c>
      <c r="R59">
        <v>80.69</v>
      </c>
      <c r="S59">
        <f>H59*(K59*10)</f>
        <v>2.0034700399583624E-3</v>
      </c>
      <c r="T59">
        <f>IF(H59&gt;0,IF(K59&gt;0,1,0),0)</f>
        <v>0</v>
      </c>
      <c r="U59">
        <f>IF(M59&gt;1000,1,0)</f>
        <v>0</v>
      </c>
      <c r="V59">
        <f>IF(T59=1,IF(U59=1, H59*(K59*10), 0),0)</f>
        <v>0</v>
      </c>
    </row>
    <row r="60" spans="1:22" ht="19">
      <c r="A60" s="3">
        <v>42978</v>
      </c>
      <c r="B60" s="1" t="s">
        <v>210</v>
      </c>
      <c r="C60" s="1">
        <f>(R60-N60)/N60*100</f>
        <v>0.72063889758847544</v>
      </c>
      <c r="D60" s="1">
        <f>IF((R60-N60)/N60*100 &gt;=1.5,1,0)</f>
        <v>0</v>
      </c>
      <c r="E60">
        <v>31.91</v>
      </c>
      <c r="F60">
        <v>32.17</v>
      </c>
      <c r="G60">
        <v>1.2025715670999999E-3</v>
      </c>
      <c r="H60">
        <v>-3.7159316941300001E-2</v>
      </c>
      <c r="I60">
        <v>-1.2051360153799999E-2</v>
      </c>
      <c r="J60">
        <v>-0.45864417108299999</v>
      </c>
      <c r="K60">
        <v>-1.2657204519300001E-2</v>
      </c>
      <c r="L60">
        <v>-0.43342959955900001</v>
      </c>
      <c r="M60">
        <v>1800</v>
      </c>
      <c r="N60">
        <v>31.93</v>
      </c>
      <c r="O60">
        <v>6.2676277029100003E-2</v>
      </c>
      <c r="P60">
        <v>-0.82467843116499995</v>
      </c>
      <c r="Q60">
        <v>-0.88735470819399997</v>
      </c>
      <c r="R60">
        <v>32.1601</v>
      </c>
      <c r="S60">
        <f>H60*(K60*10)</f>
        <v>4.7033307432352341E-3</v>
      </c>
      <c r="T60">
        <f>IF(H60&gt;0,IF(K60&gt;0,1,0),0)</f>
        <v>0</v>
      </c>
      <c r="U60">
        <f>IF(M60&gt;1000,1,0)</f>
        <v>1</v>
      </c>
      <c r="V60">
        <f>IF(T60=1,IF(U60=1, H60*(K60*10), 0),0)</f>
        <v>0</v>
      </c>
    </row>
    <row r="61" spans="1:22" ht="19">
      <c r="A61" s="3">
        <v>42978</v>
      </c>
      <c r="B61" s="1" t="s">
        <v>207</v>
      </c>
      <c r="C61" s="1">
        <f>(R61-N61)/N61*100</f>
        <v>0.16447368421053257</v>
      </c>
      <c r="D61" s="1">
        <f>IF((R61-N61)/N61*100 &gt;=1.5,1,0)</f>
        <v>0</v>
      </c>
      <c r="E61">
        <v>18.239999999999998</v>
      </c>
      <c r="F61">
        <v>18.234999999999999</v>
      </c>
      <c r="G61">
        <v>1.32541779606E-3</v>
      </c>
      <c r="H61">
        <v>-6.7723263326899999E-2</v>
      </c>
      <c r="I61">
        <v>-3.3157931651099999E-3</v>
      </c>
      <c r="J61">
        <v>-6.4494087304299997E-4</v>
      </c>
      <c r="K61">
        <v>-8.3318714575299994E-3</v>
      </c>
      <c r="L61">
        <v>0.15002194589699999</v>
      </c>
      <c r="M61">
        <v>900</v>
      </c>
      <c r="N61">
        <v>18.239999999999998</v>
      </c>
      <c r="O61">
        <v>0</v>
      </c>
      <c r="P61">
        <v>-9.5940448109100004E-2</v>
      </c>
      <c r="Q61">
        <v>-9.5940448109100004E-2</v>
      </c>
      <c r="R61">
        <v>18.27</v>
      </c>
      <c r="S61">
        <f>H61*(K61*10)</f>
        <v>5.6426152472418625E-3</v>
      </c>
      <c r="T61">
        <f>IF(H61&gt;0,IF(K61&gt;0,1,0),0)</f>
        <v>0</v>
      </c>
      <c r="U61">
        <f>IF(M61&gt;1000,1,0)</f>
        <v>0</v>
      </c>
      <c r="V61">
        <f>IF(T61=1,IF(U61=1, H61*(K61*10), 0),0)</f>
        <v>0</v>
      </c>
    </row>
    <row r="62" spans="1:22" ht="19">
      <c r="A62" s="3">
        <v>42978</v>
      </c>
      <c r="B62" s="1" t="s">
        <v>181</v>
      </c>
      <c r="C62" s="1">
        <f>(R62-N62)/N62*100</f>
        <v>-0.1096872101846377</v>
      </c>
      <c r="D62" s="1">
        <f>IF((R62-N62)/N62*100 &gt;=1.5,1,0)</f>
        <v>0</v>
      </c>
      <c r="E62">
        <v>118.83</v>
      </c>
      <c r="F62">
        <v>118.37</v>
      </c>
      <c r="G62">
        <v>-2.6449915663200002E-3</v>
      </c>
      <c r="H62">
        <v>-8.0627787595699996E-2</v>
      </c>
      <c r="I62">
        <v>2.4487602360199999E-3</v>
      </c>
      <c r="J62">
        <v>-0.15213910391400001</v>
      </c>
      <c r="K62">
        <v>4.0928024682900001E-3</v>
      </c>
      <c r="L62">
        <v>-5.0448518138700001E-2</v>
      </c>
      <c r="M62">
        <v>2400</v>
      </c>
      <c r="N62">
        <v>118.61</v>
      </c>
      <c r="O62">
        <v>-0.185138433056</v>
      </c>
      <c r="P62">
        <v>-0.12338692889</v>
      </c>
      <c r="Q62">
        <v>6.1751504165900001E-2</v>
      </c>
      <c r="R62">
        <v>118.4799</v>
      </c>
      <c r="S62">
        <f>H62*(K62*10)</f>
        <v>-3.2999360808444278E-3</v>
      </c>
      <c r="T62">
        <f>IF(H62&gt;0,IF(K62&gt;0,1,0),0)</f>
        <v>0</v>
      </c>
      <c r="U62">
        <f>IF(M62&gt;1000,1,0)</f>
        <v>1</v>
      </c>
      <c r="V62">
        <f>IF(T62=1,IF(U62=1, H62*(K62*10), 0),0)</f>
        <v>0</v>
      </c>
    </row>
    <row r="63" spans="1:22" ht="19">
      <c r="A63" s="3">
        <v>42978</v>
      </c>
      <c r="B63" s="1" t="s">
        <v>189</v>
      </c>
      <c r="C63" s="1">
        <f>(R63-N63)/N63*100</f>
        <v>0.44543429844097049</v>
      </c>
      <c r="D63" s="1">
        <f>IF((R63-N63)/N63*100 &gt;=1.5,1,0)</f>
        <v>0</v>
      </c>
      <c r="E63">
        <v>17.899999999999999</v>
      </c>
      <c r="F63">
        <v>18.074999999999999</v>
      </c>
      <c r="G63">
        <v>1.50279299523E-2</v>
      </c>
      <c r="H63">
        <v>-8.3132171087099999E-2</v>
      </c>
      <c r="I63">
        <v>1.5221826966E-2</v>
      </c>
      <c r="J63">
        <v>-0.22230453411500001</v>
      </c>
      <c r="K63">
        <v>-3.92143589967E-3</v>
      </c>
      <c r="L63">
        <v>-5.0869875970999998E-2</v>
      </c>
      <c r="M63">
        <v>3395</v>
      </c>
      <c r="N63">
        <v>17.96</v>
      </c>
      <c r="O63">
        <v>0.335195530726</v>
      </c>
      <c r="P63">
        <v>0.25516982432500002</v>
      </c>
      <c r="Q63">
        <v>-8.0025706400999999E-2</v>
      </c>
      <c r="R63">
        <v>18.04</v>
      </c>
      <c r="S63">
        <f>H63*(K63*10)</f>
        <v>3.2599748011846231E-3</v>
      </c>
      <c r="T63">
        <f>IF(H63&gt;0,IF(K63&gt;0,1,0),0)</f>
        <v>0</v>
      </c>
      <c r="U63">
        <f>IF(M63&gt;1000,1,0)</f>
        <v>1</v>
      </c>
      <c r="V63">
        <f>IF(T63=1,IF(U63=1, H63*(K63*10), 0),0)</f>
        <v>0</v>
      </c>
    </row>
    <row r="64" spans="1:22" ht="19">
      <c r="A64" s="3">
        <v>42978</v>
      </c>
      <c r="B64" s="1" t="s">
        <v>99</v>
      </c>
      <c r="C64" s="1">
        <f>(R64-N64)/N64*100</f>
        <v>0.53908355795148299</v>
      </c>
      <c r="D64" s="1">
        <f>IF((R64-N64)/N64*100 &gt;=1.5,1,0)</f>
        <v>0</v>
      </c>
      <c r="E64">
        <v>29.61</v>
      </c>
      <c r="F64">
        <v>29.835000000000001</v>
      </c>
      <c r="G64">
        <v>2.19520432286E-4</v>
      </c>
      <c r="H64">
        <v>-9.0567158000200002E-2</v>
      </c>
      <c r="I64">
        <v>5.2170542968399999E-4</v>
      </c>
      <c r="J64">
        <v>-0.12513890317099999</v>
      </c>
      <c r="K64">
        <v>6.5113733216500002E-4</v>
      </c>
      <c r="L64">
        <v>-4.15312053784E-2</v>
      </c>
      <c r="M64">
        <v>39694</v>
      </c>
      <c r="N64">
        <v>29.68</v>
      </c>
      <c r="O64">
        <v>0.23640661938499999</v>
      </c>
      <c r="P64">
        <v>2.5314079509500001E-2</v>
      </c>
      <c r="Q64">
        <v>-0.21109253987599999</v>
      </c>
      <c r="R64">
        <v>29.84</v>
      </c>
      <c r="S64">
        <f>H64*(K64*10)</f>
        <v>-5.8971657642016269E-4</v>
      </c>
      <c r="T64">
        <f>IF(H64&gt;0,IF(K64&gt;0,1,0),0)</f>
        <v>0</v>
      </c>
      <c r="U64">
        <f>IF(M64&gt;1000,1,0)</f>
        <v>1</v>
      </c>
      <c r="V64">
        <f>IF(T64=1,IF(U64=1, H64*(K64*10), 0),0)</f>
        <v>0</v>
      </c>
    </row>
    <row r="65" spans="1:22" ht="19">
      <c r="A65" s="3">
        <v>42978</v>
      </c>
      <c r="B65" s="1" t="s">
        <v>214</v>
      </c>
      <c r="C65" s="1">
        <f>(R65-N65)/N65*100</f>
        <v>0.93808630393996251</v>
      </c>
      <c r="D65" s="1">
        <f>IF((R65-N65)/N65*100 &gt;=1.5,1,0)</f>
        <v>0</v>
      </c>
      <c r="E65">
        <v>13.25</v>
      </c>
      <c r="F65">
        <v>13.4</v>
      </c>
      <c r="G65">
        <v>2.59212894411E-2</v>
      </c>
      <c r="H65">
        <v>-0.11604761888200001</v>
      </c>
      <c r="I65">
        <v>-1.45734525722E-2</v>
      </c>
      <c r="J65">
        <v>5.7153260453600002E-2</v>
      </c>
      <c r="K65">
        <v>-4.7423068443600003E-2</v>
      </c>
      <c r="L65">
        <v>0.30199475222599997</v>
      </c>
      <c r="M65">
        <v>800</v>
      </c>
      <c r="N65">
        <v>13.324999999999999</v>
      </c>
      <c r="O65">
        <v>0.56603773584899997</v>
      </c>
      <c r="P65">
        <v>-0.187143044654</v>
      </c>
      <c r="Q65">
        <v>-0.75318078050299997</v>
      </c>
      <c r="R65">
        <v>13.45</v>
      </c>
      <c r="S65">
        <f>H65*(K65*10)</f>
        <v>5.5033341729578945E-2</v>
      </c>
      <c r="T65">
        <f>IF(H65&gt;0,IF(K65&gt;0,1,0),0)</f>
        <v>0</v>
      </c>
      <c r="U65">
        <f>IF(M65&gt;1000,1,0)</f>
        <v>0</v>
      </c>
      <c r="V65">
        <f>IF(T65=1,IF(U65=1, H65*(K65*10), 0),0)</f>
        <v>0</v>
      </c>
    </row>
    <row r="66" spans="1:22" ht="19">
      <c r="A66" s="3">
        <v>42978</v>
      </c>
      <c r="B66" s="1" t="s">
        <v>154</v>
      </c>
      <c r="C66" s="1">
        <f>(R66-N66)/N66*100</f>
        <v>10.632183908045981</v>
      </c>
      <c r="D66" s="1">
        <f>IF((R66-N66)/N66*100 &gt;=1.5,1,0)</f>
        <v>1</v>
      </c>
      <c r="E66">
        <v>3.53</v>
      </c>
      <c r="F66">
        <v>3.86</v>
      </c>
      <c r="G66">
        <v>-0.116455725121</v>
      </c>
      <c r="H66">
        <v>-0.11736955131100001</v>
      </c>
      <c r="I66">
        <v>-0.23845867322200001</v>
      </c>
      <c r="J66">
        <v>0.82196010908100003</v>
      </c>
      <c r="K66">
        <v>-0.21540838388299999</v>
      </c>
      <c r="L66">
        <v>2.9354682565800001</v>
      </c>
      <c r="M66">
        <v>1500</v>
      </c>
      <c r="N66">
        <v>3.48</v>
      </c>
      <c r="O66">
        <v>-1.4164305949</v>
      </c>
      <c r="P66">
        <v>-5.40663319065</v>
      </c>
      <c r="Q66">
        <v>-3.99020259575</v>
      </c>
      <c r="R66">
        <v>3.85</v>
      </c>
      <c r="S66">
        <f>H66*(K66*10)</f>
        <v>0.25282385364975357</v>
      </c>
      <c r="T66">
        <f>IF(H66&gt;0,IF(K66&gt;0,1,0),0)</f>
        <v>0</v>
      </c>
      <c r="U66">
        <f>IF(M66&gt;1000,1,0)</f>
        <v>1</v>
      </c>
      <c r="V66">
        <f>IF(T66=1,IF(U66=1, H66*(K66*10), 0),0)</f>
        <v>0</v>
      </c>
    </row>
    <row r="67" spans="1:22" ht="19">
      <c r="A67" s="3">
        <v>42978</v>
      </c>
      <c r="B67" s="1" t="s">
        <v>213</v>
      </c>
      <c r="C67" s="1">
        <f>(R67-N67)/N67*100</f>
        <v>0.79365079365079083</v>
      </c>
      <c r="D67" s="1">
        <f>IF((R67-N67)/N67*100 &gt;=1.5,1,0)</f>
        <v>0</v>
      </c>
      <c r="E67">
        <v>3.1</v>
      </c>
      <c r="F67">
        <v>3.1</v>
      </c>
      <c r="G67">
        <v>6.3749323624400001E-2</v>
      </c>
      <c r="H67">
        <v>-0.153074268751</v>
      </c>
      <c r="I67">
        <v>-2.6638872890700001E-2</v>
      </c>
      <c r="J67">
        <v>-0.24456897420199999</v>
      </c>
      <c r="K67">
        <v>-0.105920394726</v>
      </c>
      <c r="L67">
        <v>0.24655886784700001</v>
      </c>
      <c r="M67">
        <v>700</v>
      </c>
      <c r="N67">
        <v>3.15</v>
      </c>
      <c r="O67">
        <v>1.61290322581</v>
      </c>
      <c r="P67">
        <v>-0.75387252610300004</v>
      </c>
      <c r="Q67">
        <v>-2.3667757519100001</v>
      </c>
      <c r="R67">
        <v>3.1749999999999998</v>
      </c>
      <c r="S67">
        <f>H67*(K67*10)</f>
        <v>0.16213686968499724</v>
      </c>
      <c r="T67">
        <f>IF(H67&gt;0,IF(K67&gt;0,1,0),0)</f>
        <v>0</v>
      </c>
      <c r="U67">
        <f>IF(M67&gt;1000,1,0)</f>
        <v>0</v>
      </c>
      <c r="V67">
        <f>IF(T67=1,IF(U67=1, H67*(K67*10), 0),0)</f>
        <v>0</v>
      </c>
    </row>
    <row r="68" spans="1:22" ht="19">
      <c r="A68" s="3">
        <v>42978</v>
      </c>
      <c r="B68" s="1" t="s">
        <v>218</v>
      </c>
      <c r="C68" s="1">
        <f>(R68-N68)/N68*100</f>
        <v>8.2169268693511752E-2</v>
      </c>
      <c r="D68" s="1">
        <f>IF((R68-N68)/N68*100 &gt;=1.5,1,0)</f>
        <v>0</v>
      </c>
      <c r="E68">
        <v>73.989999999999995</v>
      </c>
      <c r="F68">
        <v>74.72</v>
      </c>
      <c r="G68">
        <v>-2.3750757513000001E-2</v>
      </c>
      <c r="H68">
        <v>-0.15834174408900001</v>
      </c>
      <c r="I68">
        <v>-3.0785783411900001E-3</v>
      </c>
      <c r="J68">
        <v>-8.0283628347899996E-2</v>
      </c>
      <c r="K68">
        <v>2.3159940839600001E-2</v>
      </c>
      <c r="L68">
        <v>1.95263482833E-2</v>
      </c>
      <c r="M68">
        <v>13294</v>
      </c>
      <c r="N68">
        <v>73.02</v>
      </c>
      <c r="O68">
        <v>-1.3109879713499999</v>
      </c>
      <c r="P68">
        <v>-0.655205968355</v>
      </c>
      <c r="Q68">
        <v>0.65578200299199996</v>
      </c>
      <c r="R68">
        <v>73.08</v>
      </c>
      <c r="S68">
        <f>H68*(K68*10)</f>
        <v>-3.6671854255403237E-2</v>
      </c>
      <c r="T68">
        <f>IF(H68&gt;0,IF(K68&gt;0,1,0),0)</f>
        <v>0</v>
      </c>
      <c r="U68">
        <f>IF(M68&gt;1000,1,0)</f>
        <v>1</v>
      </c>
      <c r="V68">
        <f>IF(T68=1,IF(U68=1, H68*(K68*10), 0),0)</f>
        <v>0</v>
      </c>
    </row>
    <row r="69" spans="1:22" ht="19">
      <c r="A69" s="3">
        <v>42978</v>
      </c>
      <c r="B69" s="1" t="s">
        <v>185</v>
      </c>
      <c r="C69" s="1">
        <f>(R69-N69)/N69*100</f>
        <v>0.41958041958041559</v>
      </c>
      <c r="D69" s="1">
        <f>IF((R69-N69)/N69*100 &gt;=1.5,1,0)</f>
        <v>0</v>
      </c>
      <c r="E69">
        <v>35.85</v>
      </c>
      <c r="F69">
        <v>35.65</v>
      </c>
      <c r="G69">
        <v>-6.2299285768800004E-3</v>
      </c>
      <c r="H69">
        <v>-0.18133781352299999</v>
      </c>
      <c r="I69">
        <v>-3.9499192242700001E-2</v>
      </c>
      <c r="J69">
        <v>0.70661958552799997</v>
      </c>
      <c r="K69">
        <v>-5.7431051178700003E-2</v>
      </c>
      <c r="L69">
        <v>1.4418258019100001</v>
      </c>
      <c r="M69">
        <v>1000</v>
      </c>
      <c r="N69">
        <v>35.75</v>
      </c>
      <c r="O69">
        <v>-0.27894002789400002</v>
      </c>
      <c r="P69">
        <v>-0.53606474372299995</v>
      </c>
      <c r="Q69">
        <v>-0.25712471582899998</v>
      </c>
      <c r="R69">
        <v>35.9</v>
      </c>
      <c r="S69">
        <f>H69*(K69*10)</f>
        <v>0.10414421249072969</v>
      </c>
      <c r="T69">
        <f>IF(H69&gt;0,IF(K69&gt;0,1,0),0)</f>
        <v>0</v>
      </c>
      <c r="U69">
        <f>IF(M69&gt;1000,1,0)</f>
        <v>0</v>
      </c>
      <c r="V69">
        <f>IF(T69=1,IF(U69=1, H69*(K69*10), 0),0)</f>
        <v>0</v>
      </c>
    </row>
    <row r="70" spans="1:22" ht="19">
      <c r="A70" s="3">
        <v>42978</v>
      </c>
      <c r="B70" s="1" t="s">
        <v>190</v>
      </c>
      <c r="C70" s="1">
        <f>(R70-N70)/N70*100</f>
        <v>0.54347826086955997</v>
      </c>
      <c r="D70" s="1">
        <f>IF((R70-N70)/N70*100 &gt;=1.5,1,0)</f>
        <v>0</v>
      </c>
      <c r="E70">
        <v>27.65</v>
      </c>
      <c r="F70">
        <v>28.05</v>
      </c>
      <c r="G70">
        <v>-1.98838825584E-3</v>
      </c>
      <c r="H70">
        <v>-0.193776319365</v>
      </c>
      <c r="I70">
        <v>-2.3299652589099999E-2</v>
      </c>
      <c r="J70">
        <v>0.59575304384600003</v>
      </c>
      <c r="K70">
        <v>-4.1157952928700003E-2</v>
      </c>
      <c r="L70">
        <v>1.1580910789800001</v>
      </c>
      <c r="M70">
        <v>700</v>
      </c>
      <c r="N70">
        <v>27.6</v>
      </c>
      <c r="O70">
        <v>-0.18083182640100001</v>
      </c>
      <c r="P70">
        <v>-0.1223582508</v>
      </c>
      <c r="Q70">
        <v>5.8473575601399999E-2</v>
      </c>
      <c r="R70">
        <v>27.75</v>
      </c>
      <c r="S70">
        <f>H70*(K70*10)</f>
        <v>7.9754366311214089E-2</v>
      </c>
      <c r="T70">
        <f>IF(H70&gt;0,IF(K70&gt;0,1,0),0)</f>
        <v>0</v>
      </c>
      <c r="U70">
        <f>IF(M70&gt;1000,1,0)</f>
        <v>0</v>
      </c>
      <c r="V70">
        <f>IF(T70=1,IF(U70=1, H70*(K70*10), 0),0)</f>
        <v>0</v>
      </c>
    </row>
    <row r="71" spans="1:22" ht="19">
      <c r="A71" s="3">
        <v>42978</v>
      </c>
      <c r="B71" s="1" t="s">
        <v>208</v>
      </c>
      <c r="C71" s="1">
        <f>(R71-N71)/N71*100</f>
        <v>0.46948356807512126</v>
      </c>
      <c r="D71" s="1">
        <f>IF((R71-N71)/N71*100 &gt;=1.5,1,0)</f>
        <v>0</v>
      </c>
      <c r="E71">
        <v>12.79</v>
      </c>
      <c r="F71">
        <v>12.79</v>
      </c>
      <c r="G71">
        <v>2.0636870854699998E-3</v>
      </c>
      <c r="H71">
        <v>-0.212474669305</v>
      </c>
      <c r="I71">
        <v>-4.3836834665599997E-2</v>
      </c>
      <c r="J71">
        <v>0.43260587799099998</v>
      </c>
      <c r="K71">
        <v>-5.8537690966999997E-2</v>
      </c>
      <c r="L71">
        <v>0.94432676772099999</v>
      </c>
      <c r="M71">
        <v>100</v>
      </c>
      <c r="N71">
        <v>12.78</v>
      </c>
      <c r="O71">
        <v>-7.8186082877199997E-2</v>
      </c>
      <c r="P71">
        <v>-0.83151755253299997</v>
      </c>
      <c r="Q71">
        <v>-0.75333146965599995</v>
      </c>
      <c r="R71">
        <v>12.84</v>
      </c>
      <c r="S71">
        <f>H71*(K71*10)</f>
        <v>0.12437776530091611</v>
      </c>
      <c r="T71">
        <f>IF(H71&gt;0,IF(K71&gt;0,1,0),0)</f>
        <v>0</v>
      </c>
      <c r="U71">
        <f>IF(M71&gt;1000,1,0)</f>
        <v>0</v>
      </c>
      <c r="V71">
        <f>IF(T71=1,IF(U71=1, H71*(K71*10), 0),0)</f>
        <v>0</v>
      </c>
    </row>
    <row r="72" spans="1:22" ht="19">
      <c r="A72" s="3">
        <v>42978</v>
      </c>
      <c r="B72" s="1" t="s">
        <v>132</v>
      </c>
      <c r="C72" s="1">
        <f>(R72-N72)/N72*100</f>
        <v>0</v>
      </c>
      <c r="D72" s="1">
        <f>IF((R72-N72)/N72*100 &gt;=1.5,1,0)</f>
        <v>0</v>
      </c>
      <c r="E72">
        <v>3.46</v>
      </c>
      <c r="F72">
        <v>3.4550000000000001</v>
      </c>
      <c r="G72">
        <v>9.1073891062500001E-4</v>
      </c>
      <c r="H72">
        <v>-0.33260879106699998</v>
      </c>
      <c r="I72">
        <v>-1.4170039902500001E-2</v>
      </c>
      <c r="J72">
        <v>0.58943628429499995</v>
      </c>
      <c r="K72">
        <v>-4.5509144957899997E-2</v>
      </c>
      <c r="L72">
        <v>1.4685173281699999</v>
      </c>
      <c r="M72">
        <v>3700</v>
      </c>
      <c r="N72">
        <v>3.47</v>
      </c>
      <c r="O72">
        <v>0.28901734103999999</v>
      </c>
      <c r="P72">
        <v>0.21535792740699999</v>
      </c>
      <c r="Q72">
        <v>-7.3659413633300003E-2</v>
      </c>
      <c r="R72">
        <v>3.47</v>
      </c>
      <c r="S72">
        <f>H72*(K72*10)</f>
        <v>0.15136741686939975</v>
      </c>
      <c r="T72">
        <f>IF(H72&gt;0,IF(K72&gt;0,1,0),0)</f>
        <v>0</v>
      </c>
      <c r="U72">
        <f>IF(M72&gt;1000,1,0)</f>
        <v>1</v>
      </c>
      <c r="V72">
        <f>IF(T72=1,IF(U72=1, H72*(K72*10), 0),0)</f>
        <v>0</v>
      </c>
    </row>
    <row r="73" spans="1:22" ht="19">
      <c r="A73" s="3">
        <v>42978</v>
      </c>
      <c r="B73" s="1" t="s">
        <v>166</v>
      </c>
      <c r="C73" s="1">
        <f>(R73-N73)/N73*100</f>
        <v>1.3035467526485383</v>
      </c>
      <c r="D73" s="1">
        <f>IF((R73-N73)/N73*100 &gt;=1.5,1,0)</f>
        <v>0</v>
      </c>
      <c r="E73">
        <v>21.72</v>
      </c>
      <c r="F73">
        <v>21.98</v>
      </c>
      <c r="G73">
        <v>8.1495053542200002E-3</v>
      </c>
      <c r="H73">
        <v>-0.36557939485500002</v>
      </c>
      <c r="I73">
        <v>-9.0403297932900001E-2</v>
      </c>
      <c r="J73">
        <v>-0.46629954746800001</v>
      </c>
      <c r="K73">
        <v>-0.10770647873899999</v>
      </c>
      <c r="L73">
        <v>9.0461093185099997E-2</v>
      </c>
      <c r="M73">
        <v>1251</v>
      </c>
      <c r="N73">
        <v>21.71</v>
      </c>
      <c r="O73">
        <v>-4.6040515653799997E-2</v>
      </c>
      <c r="P73">
        <v>-3.1385242134300002</v>
      </c>
      <c r="Q73">
        <v>-3.0924836977800001</v>
      </c>
      <c r="R73">
        <v>21.992999999999999</v>
      </c>
      <c r="S73">
        <f>H73*(K73*10)</f>
        <v>0.3937526931936654</v>
      </c>
      <c r="T73">
        <f>IF(H73&gt;0,IF(K73&gt;0,1,0),0)</f>
        <v>0</v>
      </c>
      <c r="U73">
        <f>IF(M73&gt;1000,1,0)</f>
        <v>1</v>
      </c>
      <c r="V73">
        <f>IF(T73=1,IF(U73=1, H73*(K73*10), 0),0)</f>
        <v>0</v>
      </c>
    </row>
    <row r="74" spans="1:22" ht="19">
      <c r="A74" s="3">
        <v>42978</v>
      </c>
      <c r="B74" s="1" t="s">
        <v>148</v>
      </c>
      <c r="C74" s="1">
        <f>(R74-N74)/N74*100</f>
        <v>1.67182662538699</v>
      </c>
      <c r="D74" s="1">
        <f>IF((R74-N74)/N74*100 &gt;=1.5,1,0)</f>
        <v>1</v>
      </c>
      <c r="E74">
        <v>41.3</v>
      </c>
      <c r="F74">
        <v>40.950000000000003</v>
      </c>
      <c r="G74">
        <v>-6.1031977935299998E-2</v>
      </c>
      <c r="H74">
        <v>-0.45301155025099998</v>
      </c>
      <c r="I74">
        <v>-6.2498676342200001E-2</v>
      </c>
      <c r="J74">
        <v>1.7538864869099999</v>
      </c>
      <c r="K74">
        <v>-1.93690103638E-2</v>
      </c>
      <c r="L74">
        <v>2.5878515862200002</v>
      </c>
      <c r="M74">
        <v>600</v>
      </c>
      <c r="N74">
        <v>40.375</v>
      </c>
      <c r="O74">
        <v>-2.2397094431000002</v>
      </c>
      <c r="P74">
        <v>5.3610455519399997E-2</v>
      </c>
      <c r="Q74">
        <v>2.2933198986200001</v>
      </c>
      <c r="R74">
        <v>41.05</v>
      </c>
      <c r="S74">
        <f>H74*(K74*10)</f>
        <v>8.7743854117327227E-2</v>
      </c>
      <c r="T74">
        <f>IF(H74&gt;0,IF(K74&gt;0,1,0),0)</f>
        <v>0</v>
      </c>
      <c r="U74">
        <f>IF(M74&gt;1000,1,0)</f>
        <v>0</v>
      </c>
      <c r="V74">
        <f>IF(T74=1,IF(U74=1, H74*(K74*10), 0),0)</f>
        <v>0</v>
      </c>
    </row>
    <row r="75" spans="1:22" ht="19">
      <c r="A75" s="3">
        <v>42978</v>
      </c>
      <c r="B75" s="1" t="s">
        <v>155</v>
      </c>
      <c r="C75" s="1">
        <f>(R75-N75)/N75*100</f>
        <v>4.017857142857153</v>
      </c>
      <c r="D75" s="1">
        <f>IF((R75-N75)/N75*100 &gt;=1.5,1,0)</f>
        <v>1</v>
      </c>
      <c r="E75">
        <v>11.44</v>
      </c>
      <c r="F75">
        <v>11.625</v>
      </c>
      <c r="G75">
        <v>-6.1174773838199997E-2</v>
      </c>
      <c r="H75">
        <v>-0.64590261768500001</v>
      </c>
      <c r="I75">
        <v>-5.17845877417E-2</v>
      </c>
      <c r="J75">
        <v>0.674243003284</v>
      </c>
      <c r="K75">
        <v>-2.4312060269199999E-2</v>
      </c>
      <c r="L75">
        <v>1.9238267528699999</v>
      </c>
      <c r="M75">
        <v>200</v>
      </c>
      <c r="N75">
        <v>11.2</v>
      </c>
      <c r="O75">
        <v>-2.0979020979</v>
      </c>
      <c r="P75">
        <v>-0.52097596534099999</v>
      </c>
      <c r="Q75">
        <v>1.5769261325599999</v>
      </c>
      <c r="R75">
        <v>11.65</v>
      </c>
      <c r="S75">
        <f>H75*(K75*10)</f>
        <v>0.15703223369191766</v>
      </c>
      <c r="T75">
        <f>IF(H75&gt;0,IF(K75&gt;0,1,0),0)</f>
        <v>0</v>
      </c>
      <c r="U75">
        <f>IF(M75&gt;1000,1,0)</f>
        <v>0</v>
      </c>
      <c r="V75">
        <f>IF(T75=1,IF(U75=1, H75*(K75*10), 0),0)</f>
        <v>0</v>
      </c>
    </row>
    <row r="76" spans="1:22" ht="19">
      <c r="A76" s="3">
        <v>42978</v>
      </c>
      <c r="B76" s="1" t="s">
        <v>172</v>
      </c>
      <c r="C76" s="1">
        <f>(R76-N76)/N76*100</f>
        <v>0.93545369504209541</v>
      </c>
      <c r="D76" s="1">
        <f>IF((R76-N76)/N76*100 &gt;=1.5,1,0)</f>
        <v>0</v>
      </c>
      <c r="E76">
        <v>54.2</v>
      </c>
      <c r="F76">
        <v>53.95</v>
      </c>
      <c r="G76">
        <v>-3.2650712764500003E-2</v>
      </c>
      <c r="H76">
        <v>-0.68611506403699996</v>
      </c>
      <c r="I76">
        <v>-3.1794823707799999E-2</v>
      </c>
      <c r="J76">
        <v>0.39123669401599998</v>
      </c>
      <c r="K76">
        <v>-2.1890583561100001E-2</v>
      </c>
      <c r="L76">
        <v>1.53956259445</v>
      </c>
      <c r="M76">
        <v>1532</v>
      </c>
      <c r="N76">
        <v>53.45</v>
      </c>
      <c r="O76">
        <v>-1.3837638376400001</v>
      </c>
      <c r="P76">
        <v>-0.507444376709</v>
      </c>
      <c r="Q76">
        <v>0.87631946092900004</v>
      </c>
      <c r="R76">
        <v>53.95</v>
      </c>
      <c r="S76">
        <f>H76*(K76*10)</f>
        <v>0.15019459141831426</v>
      </c>
      <c r="T76">
        <f>IF(H76&gt;0,IF(K76&gt;0,1,0),0)</f>
        <v>0</v>
      </c>
      <c r="U76">
        <f>IF(M76&gt;1000,1,0)</f>
        <v>1</v>
      </c>
      <c r="V76">
        <f>IF(T76=1,IF(U76=1, H76*(K76*10), 0),0)</f>
        <v>0</v>
      </c>
    </row>
    <row r="77" spans="1:22" ht="19">
      <c r="A77" s="3">
        <v>42978</v>
      </c>
      <c r="B77" s="1" t="s">
        <v>178</v>
      </c>
      <c r="C77" s="1">
        <f>(R77-N77)/N77*100</f>
        <v>2.7742749054224545</v>
      </c>
      <c r="D77" s="1">
        <f>IF((R77-N77)/N77*100 &gt;=1.5,1,0)</f>
        <v>1</v>
      </c>
      <c r="E77">
        <v>8.0500000000000007</v>
      </c>
      <c r="F77">
        <v>8.1</v>
      </c>
      <c r="G77">
        <v>-4.2739344613400003E-2</v>
      </c>
      <c r="H77">
        <v>-0.73898586421099999</v>
      </c>
      <c r="I77">
        <v>-4.5388800897099998E-2</v>
      </c>
      <c r="J77">
        <v>0.71148406694199995</v>
      </c>
      <c r="K77">
        <v>7.88348015874E-2</v>
      </c>
      <c r="L77">
        <v>4.8958187024800003E-2</v>
      </c>
      <c r="M77">
        <v>2500</v>
      </c>
      <c r="N77">
        <v>7.93</v>
      </c>
      <c r="O77">
        <v>-1.4906832298099999</v>
      </c>
      <c r="P77">
        <v>-9.07776017943E-2</v>
      </c>
      <c r="Q77">
        <v>1.39990562802</v>
      </c>
      <c r="R77">
        <v>8.15</v>
      </c>
      <c r="S77">
        <f>H77*(K77*10)</f>
        <v>-0.58257803980967493</v>
      </c>
      <c r="T77">
        <f>IF(H77&gt;0,IF(K77&gt;0,1,0),0)</f>
        <v>0</v>
      </c>
      <c r="U77">
        <f>IF(M77&gt;1000,1,0)</f>
        <v>1</v>
      </c>
      <c r="V77">
        <f>IF(T77=1,IF(U77=1, H77*(K77*10), 0),0)</f>
        <v>0</v>
      </c>
    </row>
    <row r="78" spans="1:22" ht="19">
      <c r="A78" s="3">
        <v>42978</v>
      </c>
      <c r="B78" s="1" t="s">
        <v>206</v>
      </c>
      <c r="C78" s="1">
        <f>(R78-N78)/N78*100</f>
        <v>-0.65252268001928071</v>
      </c>
      <c r="D78" s="1">
        <f>IF((R78-N78)/N78*100 &gt;=1.5,1,0)</f>
        <v>0</v>
      </c>
      <c r="E78">
        <v>14</v>
      </c>
      <c r="F78">
        <v>13.82</v>
      </c>
      <c r="G78">
        <v>-9.7004399585900007E-3</v>
      </c>
      <c r="H78">
        <v>-0.77328243616299996</v>
      </c>
      <c r="I78">
        <v>-0.22511157539900001</v>
      </c>
      <c r="J78">
        <v>4.3401546014000001</v>
      </c>
      <c r="K78">
        <v>-0.36087259008599998</v>
      </c>
      <c r="L78">
        <v>8.5806819712200006</v>
      </c>
      <c r="M78">
        <v>400</v>
      </c>
      <c r="N78">
        <v>13.899900000000001</v>
      </c>
      <c r="O78">
        <v>-0.71499999999999997</v>
      </c>
      <c r="P78">
        <v>-1.51381300985</v>
      </c>
      <c r="Q78">
        <v>-0.79881300984799997</v>
      </c>
      <c r="R78">
        <v>13.809200000000001</v>
      </c>
      <c r="S78">
        <f>H78*(K78*10)</f>
        <v>2.7905643560615374</v>
      </c>
      <c r="T78">
        <f>IF(H78&gt;0,IF(K78&gt;0,1,0),0)</f>
        <v>0</v>
      </c>
      <c r="U78">
        <f>IF(M78&gt;1000,1,0)</f>
        <v>0</v>
      </c>
      <c r="V78">
        <f>IF(T78=1,IF(U78=1, H78*(K78*10), 0),0)</f>
        <v>0</v>
      </c>
    </row>
    <row r="79" spans="1:22" ht="19">
      <c r="A79" s="3">
        <v>42978</v>
      </c>
      <c r="B79" s="1" t="s">
        <v>204</v>
      </c>
      <c r="C79" s="1">
        <f>(R79-N79)/N79*100</f>
        <v>-0.36407766990290485</v>
      </c>
      <c r="D79" s="1">
        <f>IF((R79-N79)/N79*100 &gt;=1.5,1,0)</f>
        <v>0</v>
      </c>
      <c r="E79">
        <v>8.39</v>
      </c>
      <c r="F79">
        <v>8.25</v>
      </c>
      <c r="G79">
        <v>-6.6060224436100004E-2</v>
      </c>
      <c r="H79">
        <v>-0.99989880135800002</v>
      </c>
      <c r="I79">
        <v>0.19974316739299999</v>
      </c>
      <c r="J79">
        <v>-3.4939597774200002</v>
      </c>
      <c r="K79">
        <v>1.39477526836E-2</v>
      </c>
      <c r="L79">
        <v>3.4085151577200001</v>
      </c>
      <c r="M79">
        <v>200</v>
      </c>
      <c r="N79">
        <v>8.24</v>
      </c>
      <c r="O79">
        <v>-1.7878426698500001</v>
      </c>
      <c r="P79">
        <v>1.67823388497</v>
      </c>
      <c r="Q79">
        <v>3.4660765548099999</v>
      </c>
      <c r="R79">
        <v>8.2100000000000009</v>
      </c>
      <c r="S79">
        <f>H79*(K79*10)</f>
        <v>-0.13946341189969469</v>
      </c>
      <c r="T79">
        <f>IF(H79&gt;0,IF(K79&gt;0,1,0),0)</f>
        <v>0</v>
      </c>
      <c r="U79">
        <f>IF(M79&gt;1000,1,0)</f>
        <v>0</v>
      </c>
      <c r="V79">
        <f>IF(T79=1,IF(U79=1, H79*(K79*10), 0),0)</f>
        <v>0</v>
      </c>
    </row>
    <row r="80" spans="1:22" ht="19">
      <c r="A80" s="3">
        <v>42978</v>
      </c>
      <c r="B80" s="1" t="s">
        <v>220</v>
      </c>
      <c r="C80" s="1">
        <f>(R80-N80)/N80*100</f>
        <v>8.4362606232294635</v>
      </c>
      <c r="D80" s="1">
        <f>IF((R80-N80)/N80*100 &gt;=1.5,1,0)</f>
        <v>1</v>
      </c>
      <c r="E80">
        <v>7.37</v>
      </c>
      <c r="F80">
        <v>7.09</v>
      </c>
      <c r="G80">
        <v>-0.16467764993799999</v>
      </c>
      <c r="H80">
        <v>-1.09262166193</v>
      </c>
      <c r="I80">
        <v>0.27227233605500001</v>
      </c>
      <c r="J80">
        <v>-3.3143338264</v>
      </c>
      <c r="K80">
        <v>0.47824053300399999</v>
      </c>
      <c r="L80">
        <v>-3.0693195257700001</v>
      </c>
      <c r="M80">
        <v>100</v>
      </c>
      <c r="N80">
        <v>7.06</v>
      </c>
      <c r="O80">
        <v>-4.2062415196699998</v>
      </c>
      <c r="P80">
        <v>1.95557876933</v>
      </c>
      <c r="Q80">
        <v>6.1618202889999996</v>
      </c>
      <c r="R80">
        <v>7.6555999999999997</v>
      </c>
      <c r="S80">
        <f>H80*(K80*10)</f>
        <v>-5.2253596597311942</v>
      </c>
      <c r="T80">
        <f>IF(H80&gt;0,IF(K80&gt;0,1,0),0)</f>
        <v>0</v>
      </c>
      <c r="U80">
        <f>IF(M80&gt;1000,1,0)</f>
        <v>0</v>
      </c>
      <c r="V80">
        <f>IF(T80=1,IF(U80=1, H80*(K80*10), 0),0)</f>
        <v>0</v>
      </c>
    </row>
    <row r="81" spans="1:22" ht="19">
      <c r="A81" s="3">
        <v>42978</v>
      </c>
      <c r="B81" s="1" t="s">
        <v>209</v>
      </c>
      <c r="C81" s="1">
        <f>(R81-N81)/N81*100</f>
        <v>-1.4779499404052552</v>
      </c>
      <c r="D81" s="1">
        <f>IF((R81-N81)/N81*100 &gt;=1.5,1,0)</f>
        <v>0</v>
      </c>
      <c r="E81">
        <v>42.34</v>
      </c>
      <c r="F81">
        <v>42.54</v>
      </c>
      <c r="G81">
        <v>9.5549813754900008E-3</v>
      </c>
      <c r="H81">
        <v>-1.09358478796</v>
      </c>
      <c r="I81">
        <v>-9.20218599635E-2</v>
      </c>
      <c r="J81">
        <v>0.102353679973</v>
      </c>
      <c r="K81">
        <v>-0.11584761707299999</v>
      </c>
      <c r="L81">
        <v>1.49456183483</v>
      </c>
      <c r="M81">
        <v>2900</v>
      </c>
      <c r="N81">
        <v>41.95</v>
      </c>
      <c r="O81">
        <v>-0.92111478507300004</v>
      </c>
      <c r="P81">
        <v>-2.1936412351999999</v>
      </c>
      <c r="Q81">
        <v>-1.27252645013</v>
      </c>
      <c r="R81">
        <v>41.33</v>
      </c>
      <c r="S81">
        <f>H81*(K81*10)</f>
        <v>1.2668919175244797</v>
      </c>
      <c r="T81">
        <f>IF(H81&gt;0,IF(K81&gt;0,1,0),0)</f>
        <v>0</v>
      </c>
      <c r="U81">
        <f>IF(M81&gt;1000,1,0)</f>
        <v>1</v>
      </c>
      <c r="V81">
        <f>IF(T81=1,IF(U81=1, H81*(K81*10), 0),0)</f>
        <v>0</v>
      </c>
    </row>
    <row r="82" spans="1:22" ht="19">
      <c r="A82" s="3">
        <v>42978</v>
      </c>
      <c r="B82" s="1" t="s">
        <v>151</v>
      </c>
      <c r="C82" s="1">
        <f>(R82-N82)/N82*100</f>
        <v>-0.2609195402298895</v>
      </c>
      <c r="D82" s="1">
        <f>IF((R82-N82)/N82*100 &gt;=1.5,1,0)</f>
        <v>0</v>
      </c>
      <c r="E82">
        <v>88.18</v>
      </c>
      <c r="F82">
        <v>86.22</v>
      </c>
      <c r="G82">
        <v>-4.1678403412399997E-3</v>
      </c>
      <c r="H82">
        <v>-1.25929115848</v>
      </c>
      <c r="I82">
        <v>-7.4314677495300003E-3</v>
      </c>
      <c r="J82">
        <v>-1.3018425820299999</v>
      </c>
      <c r="K82">
        <v>-2.1919897592900001E-2</v>
      </c>
      <c r="L82">
        <v>0.34517022975599998</v>
      </c>
      <c r="M82">
        <v>1958</v>
      </c>
      <c r="N82">
        <v>87</v>
      </c>
      <c r="O82">
        <v>-1.33817192107</v>
      </c>
      <c r="P82">
        <v>-1.2079452966099999</v>
      </c>
      <c r="Q82">
        <v>0.13022662445899999</v>
      </c>
      <c r="R82">
        <v>86.772999999999996</v>
      </c>
      <c r="S82">
        <f>H82*(K82*10)</f>
        <v>0.27603533233526006</v>
      </c>
      <c r="T82">
        <f>IF(H82&gt;0,IF(K82&gt;0,1,0),0)</f>
        <v>0</v>
      </c>
      <c r="U82">
        <f>IF(M82&gt;1000,1,0)</f>
        <v>1</v>
      </c>
      <c r="V82">
        <f>IF(T82=1,IF(U82=1, H82*(K82*10), 0),0)</f>
        <v>0</v>
      </c>
    </row>
    <row r="83" spans="1:22" ht="19">
      <c r="A83" s="3">
        <v>42978</v>
      </c>
      <c r="B83" s="1" t="s">
        <v>200</v>
      </c>
      <c r="C83" s="1">
        <f>(R83-N83)/N83*100</f>
        <v>0.43209876543210057</v>
      </c>
      <c r="D83" s="1">
        <f>IF((R83-N83)/N83*100 &gt;=1.5,1,0)</f>
        <v>0</v>
      </c>
      <c r="E83">
        <v>8.19</v>
      </c>
      <c r="F83">
        <v>8.19</v>
      </c>
      <c r="G83">
        <v>-1.9965186824499998E-3</v>
      </c>
      <c r="H83">
        <v>-1.3913501183100001</v>
      </c>
      <c r="I83">
        <v>-5.0983464524699998E-2</v>
      </c>
      <c r="J83">
        <v>0.93568276201300005</v>
      </c>
      <c r="K83">
        <v>-0.104416915271</v>
      </c>
      <c r="L83">
        <v>3.6235259488999998</v>
      </c>
      <c r="M83">
        <v>600</v>
      </c>
      <c r="N83">
        <v>8.1</v>
      </c>
      <c r="O83">
        <v>-1.0989010989000001</v>
      </c>
      <c r="P83">
        <v>-0.54992420842199996</v>
      </c>
      <c r="Q83">
        <v>0.548976890479</v>
      </c>
      <c r="R83">
        <v>8.1349999999999998</v>
      </c>
      <c r="S83">
        <f>H83*(K83*10)</f>
        <v>1.452804874158711</v>
      </c>
      <c r="T83">
        <f>IF(H83&gt;0,IF(K83&gt;0,1,0),0)</f>
        <v>0</v>
      </c>
      <c r="U83">
        <f>IF(M83&gt;1000,1,0)</f>
        <v>0</v>
      </c>
      <c r="V83">
        <f>IF(T83=1,IF(U83=1, H83*(K83*10), 0),0)</f>
        <v>0</v>
      </c>
    </row>
    <row r="84" spans="1:22" ht="19">
      <c r="A84" s="3">
        <v>42978</v>
      </c>
      <c r="B84" s="1" t="s">
        <v>215</v>
      </c>
      <c r="C84" s="1">
        <f>(R84-N84)/N84*100</f>
        <v>-0.86222808174028154</v>
      </c>
      <c r="D84" s="1">
        <f>IF((R84-N84)/N84*100 &gt;=1.5,1,0)</f>
        <v>0</v>
      </c>
      <c r="E84">
        <v>31.44</v>
      </c>
      <c r="F84">
        <v>29.99</v>
      </c>
      <c r="G84">
        <v>-8.1327977509599997E-2</v>
      </c>
      <c r="H84">
        <v>-1.9442640359500001</v>
      </c>
      <c r="I84">
        <v>-9.6347422754100007E-2</v>
      </c>
      <c r="J84">
        <v>-2.1252572197099999</v>
      </c>
      <c r="K84">
        <v>-6.1003693822500003E-2</v>
      </c>
      <c r="L84">
        <v>0.77996015268300001</v>
      </c>
      <c r="M84">
        <v>5785</v>
      </c>
      <c r="N84">
        <v>30.34</v>
      </c>
      <c r="O84">
        <v>-3.4987277353700001</v>
      </c>
      <c r="P84">
        <v>-4.0966858465099998</v>
      </c>
      <c r="Q84">
        <v>-0.59795811114599995</v>
      </c>
      <c r="R84">
        <v>30.078399999999998</v>
      </c>
      <c r="S84">
        <f>H84*(K84*10)</f>
        <v>1.1860728795919195</v>
      </c>
      <c r="T84">
        <f>IF(H84&gt;0,IF(K84&gt;0,1,0),0)</f>
        <v>0</v>
      </c>
      <c r="U84">
        <f>IF(M84&gt;1000,1,0)</f>
        <v>1</v>
      </c>
      <c r="V84">
        <f>IF(T84=1,IF(U84=1, H84*(K84*10), 0),0)</f>
        <v>0</v>
      </c>
    </row>
    <row r="85" spans="1:22" ht="19">
      <c r="A85" s="3">
        <v>42978</v>
      </c>
      <c r="B85" s="1" t="s">
        <v>163</v>
      </c>
      <c r="C85" s="1">
        <f>(R85-N85)/N85*100</f>
        <v>1.9480519480519412</v>
      </c>
      <c r="D85" s="1">
        <f>IF((R85-N85)/N85*100 &gt;=1.5,1,0)</f>
        <v>1</v>
      </c>
      <c r="E85">
        <v>7.95</v>
      </c>
      <c r="F85">
        <v>7.95</v>
      </c>
      <c r="G85">
        <v>-1.29750277975E-2</v>
      </c>
      <c r="H85">
        <v>-2.7260733899699998</v>
      </c>
      <c r="I85">
        <v>-0.194054824791</v>
      </c>
      <c r="J85">
        <v>1.2595961071699999</v>
      </c>
      <c r="K85">
        <v>-0.150386251177</v>
      </c>
      <c r="L85">
        <v>3.05543389779</v>
      </c>
      <c r="M85">
        <v>100</v>
      </c>
      <c r="N85">
        <v>7.7</v>
      </c>
      <c r="O85">
        <v>-3.1446540880499998</v>
      </c>
      <c r="P85">
        <v>-4.2371439038599998</v>
      </c>
      <c r="Q85">
        <v>-1.09248981581</v>
      </c>
      <c r="R85">
        <v>7.85</v>
      </c>
      <c r="S85">
        <f>H85*(K85*10)</f>
        <v>4.0996395755096424</v>
      </c>
      <c r="T85">
        <f>IF(H85&gt;0,IF(K85&gt;0,1,0),0)</f>
        <v>0</v>
      </c>
      <c r="U85">
        <f>IF(M85&gt;1000,1,0)</f>
        <v>0</v>
      </c>
      <c r="V85">
        <f>IF(T85=1,IF(U85=1, H85*(K85*10), 0),0)</f>
        <v>0</v>
      </c>
    </row>
    <row r="86" spans="1:22" ht="19">
      <c r="A86" s="3">
        <v>42978</v>
      </c>
      <c r="B86" s="1" t="s">
        <v>161</v>
      </c>
      <c r="C86" s="1">
        <f>(R86-N86)/N86*100</f>
        <v>1.4334015905519319</v>
      </c>
      <c r="D86" s="1">
        <f>IF((R86-N86)/N86*100 &gt;=1.5,1,0)</f>
        <v>0</v>
      </c>
      <c r="E86">
        <v>2.29</v>
      </c>
      <c r="F86">
        <v>2.08</v>
      </c>
      <c r="G86">
        <v>-0.13651570643800001</v>
      </c>
      <c r="H86">
        <v>-5.61883716016</v>
      </c>
      <c r="I86">
        <v>-0.20478779670399999</v>
      </c>
      <c r="J86">
        <v>-9.9435893482199997</v>
      </c>
      <c r="K86">
        <v>-0.15284587157400001</v>
      </c>
      <c r="L86">
        <v>-2.58653340078</v>
      </c>
      <c r="M86">
        <v>2600</v>
      </c>
      <c r="N86">
        <v>2.0998999999999999</v>
      </c>
      <c r="O86">
        <v>-8.30131004367</v>
      </c>
      <c r="P86">
        <v>-15.373921750199999</v>
      </c>
      <c r="Q86">
        <v>-7.07261170655</v>
      </c>
      <c r="R86">
        <v>2.13</v>
      </c>
      <c r="S86">
        <f>H86*(K86*10)</f>
        <v>8.5881606297703428</v>
      </c>
      <c r="T86">
        <f>IF(H86&gt;0,IF(K86&gt;0,1,0),0)</f>
        <v>0</v>
      </c>
      <c r="U86">
        <f>IF(M86&gt;1000,1,0)</f>
        <v>1</v>
      </c>
      <c r="V86">
        <f>IF(T86=1,IF(U86=1, H86*(K86*10), 0),0)</f>
        <v>0</v>
      </c>
    </row>
    <row r="87" spans="1:22" ht="19">
      <c r="A87" s="3">
        <v>42978</v>
      </c>
      <c r="B87" s="1" t="s">
        <v>150</v>
      </c>
      <c r="C87" s="1">
        <f>(R87-N87)/N87*100</f>
        <v>2.1068859198355607</v>
      </c>
      <c r="D87" s="1">
        <f>IF((R87-N87)/N87*100 &gt;=1.5,1,0)</f>
        <v>1</v>
      </c>
      <c r="E87">
        <v>21.74</v>
      </c>
      <c r="F87">
        <v>19.760000000000002</v>
      </c>
      <c r="G87">
        <v>-0.20730020340499999</v>
      </c>
      <c r="H87">
        <v>-5.6950174286599999</v>
      </c>
      <c r="I87">
        <v>0.11514033883499999</v>
      </c>
      <c r="J87">
        <v>1.42455770499</v>
      </c>
      <c r="K87">
        <v>0.109282261714</v>
      </c>
      <c r="L87">
        <v>11.8245699597</v>
      </c>
      <c r="M87">
        <v>100</v>
      </c>
      <c r="N87">
        <v>19.46</v>
      </c>
      <c r="O87">
        <v>-10.4875804968</v>
      </c>
      <c r="P87">
        <v>4.72029508381</v>
      </c>
      <c r="Q87">
        <v>15.2078755806</v>
      </c>
      <c r="R87">
        <v>19.87</v>
      </c>
      <c r="S87">
        <f>H87*(K87*10)</f>
        <v>-6.223643851046134</v>
      </c>
      <c r="T87">
        <f>IF(H87&gt;0,IF(K87&gt;0,1,0),0)</f>
        <v>0</v>
      </c>
      <c r="U87">
        <f>IF(M87&gt;1000,1,0)</f>
        <v>0</v>
      </c>
      <c r="V87">
        <f>IF(T87=1,IF(U87=1, H87*(K87*10), 0),0)</f>
        <v>0</v>
      </c>
    </row>
    <row r="88" spans="1:22" ht="19">
      <c r="A88" s="3">
        <v>42978</v>
      </c>
      <c r="B88" s="1" t="s">
        <v>94</v>
      </c>
      <c r="C88" s="1">
        <f>(R88-N88)/N88*100</f>
        <v>0.76206604572396142</v>
      </c>
      <c r="D88" s="1">
        <f>IF((R88-N88)/N88*100 &gt;=1.5,1,0)</f>
        <v>0</v>
      </c>
      <c r="E88">
        <v>24.74</v>
      </c>
      <c r="F88">
        <v>23.85</v>
      </c>
      <c r="G88">
        <v>9.1193507425799999E-2</v>
      </c>
      <c r="H88">
        <v>-5.8009309731199998</v>
      </c>
      <c r="I88">
        <v>-0.51823226334500005</v>
      </c>
      <c r="J88">
        <v>-2.9662829132200002</v>
      </c>
      <c r="K88">
        <v>-0.56074065134899997</v>
      </c>
      <c r="L88">
        <v>1.7707124326999999</v>
      </c>
      <c r="M88">
        <v>1600</v>
      </c>
      <c r="N88">
        <v>23.62</v>
      </c>
      <c r="O88">
        <v>-4.5270816491500003</v>
      </c>
      <c r="P88">
        <v>-16.778528532500001</v>
      </c>
      <c r="Q88">
        <v>-12.2514468834</v>
      </c>
      <c r="R88">
        <v>23.8</v>
      </c>
      <c r="S88">
        <f>H88*(K88*10)</f>
        <v>32.528178122978971</v>
      </c>
      <c r="T88">
        <f>IF(H88&gt;0,IF(K88&gt;0,1,0),0)</f>
        <v>0</v>
      </c>
      <c r="U88">
        <f>IF(M88&gt;1000,1,0)</f>
        <v>1</v>
      </c>
      <c r="V88">
        <f>IF(T88=1,IF(U88=1, H88*(K88*10), 0),0)</f>
        <v>0</v>
      </c>
    </row>
    <row r="89" spans="1:22" ht="19">
      <c r="A89" s="3">
        <v>42979</v>
      </c>
      <c r="B89" s="1" t="s">
        <v>73</v>
      </c>
      <c r="C89" s="1">
        <f>(R89-N89)/N89*100</f>
        <v>11.622073578595307</v>
      </c>
      <c r="D89" s="1">
        <f>IF((R89-N89)/N89*100 &gt;=1.5,1,0)</f>
        <v>1</v>
      </c>
      <c r="E89">
        <v>10.52</v>
      </c>
      <c r="F89">
        <v>12.9</v>
      </c>
      <c r="G89">
        <v>0.24054447152700001</v>
      </c>
      <c r="H89">
        <v>3.54744748868</v>
      </c>
      <c r="I89">
        <v>-6.2427253120500001E-2</v>
      </c>
      <c r="J89">
        <v>1.88675385736</v>
      </c>
      <c r="K89">
        <v>-0.33270163593699997</v>
      </c>
      <c r="L89">
        <v>-1.0144960648000001</v>
      </c>
      <c r="M89">
        <v>2980</v>
      </c>
      <c r="N89">
        <v>11.96</v>
      </c>
      <c r="O89">
        <v>13.6882129278</v>
      </c>
      <c r="P89">
        <v>1.0451077101899999</v>
      </c>
      <c r="Q89">
        <v>-12.643105217600001</v>
      </c>
      <c r="R89">
        <v>13.35</v>
      </c>
      <c r="S89">
        <f>H89*(K89*10)</f>
        <v>-11.802415828844383</v>
      </c>
      <c r="T89">
        <f>IF(H89&gt;0,IF(K89&gt;0,1,0),0)</f>
        <v>0</v>
      </c>
      <c r="U89">
        <f>IF(M89&gt;1000,1,0)</f>
        <v>1</v>
      </c>
      <c r="V89">
        <f>IF(T89=1,IF(U89=1, H89*(K89*10), 0),0)</f>
        <v>0</v>
      </c>
    </row>
    <row r="90" spans="1:22" ht="19">
      <c r="A90" s="3">
        <v>42979</v>
      </c>
      <c r="B90" s="1" t="s">
        <v>65</v>
      </c>
      <c r="C90" s="1">
        <f>(R90-N90)/N90*100</f>
        <v>12</v>
      </c>
      <c r="D90" s="1">
        <f>IF((R90-N90)/N90*100 &gt;=1.5,1,0)</f>
        <v>1</v>
      </c>
      <c r="E90">
        <v>6.25</v>
      </c>
      <c r="F90">
        <v>6.45</v>
      </c>
      <c r="G90">
        <v>-5.96016119747E-2</v>
      </c>
      <c r="H90">
        <v>2.9252393782400001</v>
      </c>
      <c r="I90">
        <v>0.215855553009</v>
      </c>
      <c r="J90">
        <v>0.30951445252400001</v>
      </c>
      <c r="K90">
        <v>0.287504280572</v>
      </c>
      <c r="L90">
        <v>-2.8490722885999999</v>
      </c>
      <c r="M90">
        <v>200</v>
      </c>
      <c r="N90">
        <v>6.25</v>
      </c>
      <c r="O90">
        <v>0</v>
      </c>
      <c r="P90">
        <v>5.3389847077899999</v>
      </c>
      <c r="Q90">
        <v>5.3389847077899999</v>
      </c>
      <c r="R90">
        <v>7</v>
      </c>
      <c r="S90">
        <f>H90*(K90*10)</f>
        <v>8.410188429417758</v>
      </c>
      <c r="T90">
        <f>IF(H90&gt;0,IF(K90&gt;0,1,0),0)</f>
        <v>1</v>
      </c>
      <c r="U90">
        <f>IF(M90&gt;1000,1,0)</f>
        <v>0</v>
      </c>
      <c r="V90">
        <f>IF(T90=1,IF(U90=1, H90*(K90*10), 0),0)</f>
        <v>0</v>
      </c>
    </row>
    <row r="91" spans="1:22" ht="19">
      <c r="A91" s="3">
        <v>42979</v>
      </c>
      <c r="B91" s="1" t="s">
        <v>54</v>
      </c>
      <c r="C91" s="1">
        <f>(R91-N91)/N91*100</f>
        <v>-0.98217058064094831</v>
      </c>
      <c r="D91" s="1">
        <f>IF((R91-N91)/N91*100 &gt;=1.5,1,0)</f>
        <v>0</v>
      </c>
      <c r="E91">
        <v>5.66</v>
      </c>
      <c r="F91">
        <v>5.84</v>
      </c>
      <c r="G91">
        <v>0.23025757212100001</v>
      </c>
      <c r="H91">
        <v>2.76406703916</v>
      </c>
      <c r="I91">
        <v>-4.1145064111299999E-2</v>
      </c>
      <c r="J91">
        <v>1.2890380350099999</v>
      </c>
      <c r="K91">
        <v>-0.211846959389</v>
      </c>
      <c r="L91">
        <v>-2.7339205258599999</v>
      </c>
      <c r="M91">
        <v>6264</v>
      </c>
      <c r="N91">
        <v>6.1191000000000004</v>
      </c>
      <c r="O91">
        <v>8.1113074204900002</v>
      </c>
      <c r="P91">
        <v>-0.40971745200499998</v>
      </c>
      <c r="Q91">
        <v>-8.5210248725</v>
      </c>
      <c r="R91">
        <v>6.0590000000000002</v>
      </c>
      <c r="S91">
        <f>H91*(K91*10)</f>
        <v>-5.8555919779340195</v>
      </c>
      <c r="T91">
        <f>IF(H91&gt;0,IF(K91&gt;0,1,0),0)</f>
        <v>0</v>
      </c>
      <c r="U91">
        <f>IF(M91&gt;1000,1,0)</f>
        <v>1</v>
      </c>
      <c r="V91">
        <f>IF(T91=1,IF(U91=1, H91*(K91*10), 0),0)</f>
        <v>0</v>
      </c>
    </row>
    <row r="92" spans="1:22" ht="19">
      <c r="A92" s="3">
        <v>42979</v>
      </c>
      <c r="B92" s="1" t="s">
        <v>93</v>
      </c>
      <c r="C92" s="1">
        <f>(R92-N92)/N92*100</f>
        <v>1.0337323177366773</v>
      </c>
      <c r="D92" s="1">
        <f>IF((R92-N92)/N92*100 &gt;=1.5,1,0)</f>
        <v>0</v>
      </c>
      <c r="E92">
        <v>18.059999999999999</v>
      </c>
      <c r="F92">
        <v>18.170000000000002</v>
      </c>
      <c r="G92">
        <v>3.6781214981999998E-3</v>
      </c>
      <c r="H92">
        <v>2.3576019450399999</v>
      </c>
      <c r="I92">
        <v>-3.4426654932199999E-2</v>
      </c>
      <c r="J92">
        <v>2.2787514825300001</v>
      </c>
      <c r="K92">
        <v>-2.1922697247699998E-3</v>
      </c>
      <c r="L92">
        <v>-0.84008269508099997</v>
      </c>
      <c r="M92">
        <v>3400</v>
      </c>
      <c r="N92">
        <v>18.38</v>
      </c>
      <c r="O92">
        <v>1.77187153931</v>
      </c>
      <c r="P92">
        <v>0.79674913159600003</v>
      </c>
      <c r="Q92">
        <v>-0.97512240771799996</v>
      </c>
      <c r="R92">
        <v>18.57</v>
      </c>
      <c r="S92">
        <f>H92*(K92*10)</f>
        <v>-5.1684993671700569E-2</v>
      </c>
      <c r="T92">
        <f>IF(H92&gt;0,IF(K92&gt;0,1,0),0)</f>
        <v>0</v>
      </c>
      <c r="U92">
        <f>IF(M92&gt;1000,1,0)</f>
        <v>1</v>
      </c>
      <c r="V92">
        <f>IF(T92=1,IF(U92=1, H92*(K92*10), 0),0)</f>
        <v>0</v>
      </c>
    </row>
    <row r="93" spans="1:22" ht="19">
      <c r="A93" s="3">
        <v>42979</v>
      </c>
      <c r="B93" s="1" t="s">
        <v>78</v>
      </c>
      <c r="C93" s="1">
        <f>(R93-N93)/N93*100</f>
        <v>0.65675769097822778</v>
      </c>
      <c r="D93" s="1">
        <f>IF((R93-N93)/N93*100 &gt;=1.5,1,0)</f>
        <v>0</v>
      </c>
      <c r="E93">
        <v>28.19</v>
      </c>
      <c r="F93">
        <v>28.63</v>
      </c>
      <c r="G93">
        <v>1.41779452057E-2</v>
      </c>
      <c r="H93">
        <v>2.0229913714699999</v>
      </c>
      <c r="I93">
        <v>1.83936337943E-2</v>
      </c>
      <c r="J93">
        <v>0.40399382962899999</v>
      </c>
      <c r="K93">
        <v>2.5780291124200001E-2</v>
      </c>
      <c r="L93">
        <v>-2.0672699509300001</v>
      </c>
      <c r="M93">
        <v>3400</v>
      </c>
      <c r="N93">
        <v>28.93</v>
      </c>
      <c r="O93">
        <v>2.6250443419699998</v>
      </c>
      <c r="P93">
        <v>0.81171170046600005</v>
      </c>
      <c r="Q93">
        <v>-1.8133326415</v>
      </c>
      <c r="R93">
        <v>29.12</v>
      </c>
      <c r="S93">
        <f>H93*(K93*10)</f>
        <v>0.52153306498241225</v>
      </c>
      <c r="T93">
        <f>IF(H93&gt;0,IF(K93&gt;0,1,0),0)</f>
        <v>1</v>
      </c>
      <c r="U93">
        <f>IF(M93&gt;1000,1,0)</f>
        <v>1</v>
      </c>
      <c r="V93">
        <f>IF(T93=1,IF(U93=1, H93*(K93*10), 0),0)</f>
        <v>0.52153306498241225</v>
      </c>
    </row>
    <row r="94" spans="1:22" ht="19">
      <c r="A94" s="3">
        <v>42979</v>
      </c>
      <c r="B94" s="1" t="s">
        <v>144</v>
      </c>
      <c r="C94" s="1">
        <f>(R94-N94)/N94*100</f>
        <v>2.0793950850661687</v>
      </c>
      <c r="D94" s="1">
        <f>IF((R94-N94)/N94*100 &gt;=1.5,1,0)</f>
        <v>1</v>
      </c>
      <c r="E94">
        <v>5.14</v>
      </c>
      <c r="F94">
        <v>5.08</v>
      </c>
      <c r="G94">
        <v>3.0906688088200001E-2</v>
      </c>
      <c r="H94">
        <v>1.9142315801000001</v>
      </c>
      <c r="I94">
        <v>-1.7237517996199998E-2</v>
      </c>
      <c r="J94">
        <v>-1.6696575433700001</v>
      </c>
      <c r="K94">
        <v>-3.8612566980700001E-2</v>
      </c>
      <c r="L94">
        <v>-3.7201778674799999</v>
      </c>
      <c r="M94">
        <v>100</v>
      </c>
      <c r="N94">
        <v>5.29</v>
      </c>
      <c r="O94">
        <v>2.9182879377400002</v>
      </c>
      <c r="P94">
        <v>-1.0251504922000001</v>
      </c>
      <c r="Q94">
        <v>-3.94343842995</v>
      </c>
      <c r="R94">
        <v>5.4</v>
      </c>
      <c r="S94">
        <f>H94*(K94*10)</f>
        <v>-0.73913395103182455</v>
      </c>
      <c r="T94">
        <f>IF(H94&gt;0,IF(K94&gt;0,1,0),0)</f>
        <v>0</v>
      </c>
      <c r="U94">
        <f>IF(M94&gt;1000,1,0)</f>
        <v>0</v>
      </c>
      <c r="V94">
        <f>IF(T94=1,IF(U94=1, H94*(K94*10), 0),0)</f>
        <v>0</v>
      </c>
    </row>
    <row r="95" spans="1:22" ht="19">
      <c r="A95" s="3">
        <v>42979</v>
      </c>
      <c r="B95" s="1" t="s">
        <v>61</v>
      </c>
      <c r="C95" s="1">
        <f>(R95-N95)/N95*100</f>
        <v>6.3113604488078536</v>
      </c>
      <c r="D95" s="1">
        <f>IF((R95-N95)/N95*100 &gt;=1.5,1,0)</f>
        <v>1</v>
      </c>
      <c r="E95">
        <v>33.4</v>
      </c>
      <c r="F95">
        <v>37.9</v>
      </c>
      <c r="G95">
        <v>0.236535819865</v>
      </c>
      <c r="H95">
        <v>1.88008632852</v>
      </c>
      <c r="I95">
        <v>-0.182900687777</v>
      </c>
      <c r="J95">
        <v>1.1095763790199999</v>
      </c>
      <c r="K95">
        <v>-0.21008088142299999</v>
      </c>
      <c r="L95">
        <v>-4.8366460267600004</v>
      </c>
      <c r="M95">
        <v>400</v>
      </c>
      <c r="N95">
        <v>35.65</v>
      </c>
      <c r="O95">
        <v>6.7365269461099997</v>
      </c>
      <c r="P95">
        <v>-2.8383643360300002</v>
      </c>
      <c r="Q95">
        <v>-9.5748912821300003</v>
      </c>
      <c r="R95">
        <v>37.9</v>
      </c>
      <c r="S95">
        <f>H95*(K95*10)</f>
        <v>-3.9497019304681356</v>
      </c>
      <c r="T95">
        <f>IF(H95&gt;0,IF(K95&gt;0,1,0),0)</f>
        <v>0</v>
      </c>
      <c r="U95">
        <f>IF(M95&gt;1000,1,0)</f>
        <v>0</v>
      </c>
      <c r="V95">
        <f>IF(T95=1,IF(U95=1, H95*(K95*10), 0),0)</f>
        <v>0</v>
      </c>
    </row>
    <row r="96" spans="1:22" ht="19">
      <c r="A96" s="3">
        <v>42979</v>
      </c>
      <c r="B96" s="1" t="s">
        <v>76</v>
      </c>
      <c r="C96" s="1">
        <f>(R96-N96)/N96*100</f>
        <v>0.68322981366459279</v>
      </c>
      <c r="D96" s="1">
        <f>IF((R96-N96)/N96*100 &gt;=1.5,1,0)</f>
        <v>0</v>
      </c>
      <c r="E96">
        <v>39.299999999999997</v>
      </c>
      <c r="F96">
        <v>39.85</v>
      </c>
      <c r="G96">
        <v>1.7866174984600001E-2</v>
      </c>
      <c r="H96">
        <v>1.75219215837</v>
      </c>
      <c r="I96">
        <v>3.4897699472700001E-2</v>
      </c>
      <c r="J96">
        <v>3.2176736162999999</v>
      </c>
      <c r="K96">
        <v>4.6014745291399997E-2</v>
      </c>
      <c r="L96">
        <v>0.86126358454999996</v>
      </c>
      <c r="M96">
        <v>7295</v>
      </c>
      <c r="N96">
        <v>40.25</v>
      </c>
      <c r="O96">
        <v>2.4173027989799998</v>
      </c>
      <c r="P96">
        <v>3.7234675022000001</v>
      </c>
      <c r="Q96">
        <v>1.3061647032199999</v>
      </c>
      <c r="R96">
        <v>40.524999999999999</v>
      </c>
      <c r="S96">
        <f>H96*(K96*10)</f>
        <v>0.80626675868983955</v>
      </c>
      <c r="T96">
        <f>IF(H96&gt;0,IF(K96&gt;0,1,0),0)</f>
        <v>1</v>
      </c>
      <c r="U96">
        <f>IF(M96&gt;1000,1,0)</f>
        <v>1</v>
      </c>
      <c r="V96">
        <f>IF(T96=1,IF(U96=1, H96*(K96*10), 0),0)</f>
        <v>0.80626675868983955</v>
      </c>
    </row>
    <row r="97" spans="1:22" ht="19">
      <c r="A97" s="3">
        <v>42979</v>
      </c>
      <c r="B97" s="1" t="s">
        <v>69</v>
      </c>
      <c r="C97" s="1">
        <f>(R97-N97)/N97*100</f>
        <v>0.41958041958041559</v>
      </c>
      <c r="D97" s="1">
        <f>IF((R97-N97)/N97*100 &gt;=1.5,1,0)</f>
        <v>0</v>
      </c>
      <c r="E97">
        <v>35.4</v>
      </c>
      <c r="F97">
        <v>35.799999999999997</v>
      </c>
      <c r="G97">
        <v>-1.9398740885100001E-2</v>
      </c>
      <c r="H97">
        <v>1.67249728533</v>
      </c>
      <c r="I97">
        <v>3.3656931613300002E-2</v>
      </c>
      <c r="J97">
        <v>2.1886053785700001</v>
      </c>
      <c r="K97">
        <v>8.5160287027299997E-2</v>
      </c>
      <c r="L97">
        <v>-0.123605932803</v>
      </c>
      <c r="M97">
        <v>300</v>
      </c>
      <c r="N97">
        <v>35.75</v>
      </c>
      <c r="O97">
        <v>0.98870056497199998</v>
      </c>
      <c r="P97">
        <v>2.6985692315500001</v>
      </c>
      <c r="Q97">
        <v>1.70986866658</v>
      </c>
      <c r="R97">
        <v>35.9</v>
      </c>
      <c r="S97">
        <f>H97*(K97*10)</f>
        <v>1.4243034887108286</v>
      </c>
      <c r="T97">
        <f>IF(H97&gt;0,IF(K97&gt;0,1,0),0)</f>
        <v>1</v>
      </c>
      <c r="U97">
        <f>IF(M97&gt;1000,1,0)</f>
        <v>0</v>
      </c>
      <c r="V97">
        <f>IF(T97=1,IF(U97=1, H97*(K97*10), 0),0)</f>
        <v>0</v>
      </c>
    </row>
    <row r="98" spans="1:22" ht="19">
      <c r="A98" s="3">
        <v>42979</v>
      </c>
      <c r="B98" s="1" t="s">
        <v>116</v>
      </c>
      <c r="C98" s="1">
        <f>(R98-N98)/N98*100</f>
        <v>-2.2988505747126355</v>
      </c>
      <c r="D98" s="1">
        <f>IF((R98-N98)/N98*100 &gt;=1.5,1,0)</f>
        <v>0</v>
      </c>
      <c r="E98">
        <v>8.1</v>
      </c>
      <c r="F98">
        <v>8.4</v>
      </c>
      <c r="G98">
        <v>0.18046644763</v>
      </c>
      <c r="H98">
        <v>1.56197978893</v>
      </c>
      <c r="I98">
        <v>0.19928926060499999</v>
      </c>
      <c r="J98">
        <v>-1.6363832893400001</v>
      </c>
      <c r="K98">
        <v>-2.6529880473099999E-2</v>
      </c>
      <c r="L98">
        <v>-2.2307971333899999</v>
      </c>
      <c r="M98">
        <v>16676</v>
      </c>
      <c r="N98">
        <v>8.6999999999999993</v>
      </c>
      <c r="O98">
        <v>7.40740740741</v>
      </c>
      <c r="P98">
        <v>4.1703800115999998</v>
      </c>
      <c r="Q98">
        <v>-3.2370273958000002</v>
      </c>
      <c r="R98">
        <v>8.5</v>
      </c>
      <c r="S98">
        <f>H98*(K98*10)</f>
        <v>-0.41439137101710866</v>
      </c>
      <c r="T98">
        <f>IF(H98&gt;0,IF(K98&gt;0,1,0),0)</f>
        <v>0</v>
      </c>
      <c r="U98">
        <f>IF(M98&gt;1000,1,0)</f>
        <v>1</v>
      </c>
      <c r="V98">
        <f>IF(T98=1,IF(U98=1, H98*(K98*10), 0),0)</f>
        <v>0</v>
      </c>
    </row>
    <row r="99" spans="1:22" ht="19">
      <c r="A99" s="3">
        <v>42979</v>
      </c>
      <c r="B99" s="1" t="s">
        <v>87</v>
      </c>
      <c r="C99" s="1">
        <f>(R99-N99)/N99*100</f>
        <v>0.22988505747127988</v>
      </c>
      <c r="D99" s="1">
        <f>IF((R99-N99)/N99*100 &gt;=1.5,1,0)</f>
        <v>0</v>
      </c>
      <c r="E99">
        <v>4.3499999999999996</v>
      </c>
      <c r="F99">
        <v>4.3499999999999996</v>
      </c>
      <c r="G99">
        <v>-6.1467492417899998E-2</v>
      </c>
      <c r="H99">
        <v>1.31928027117</v>
      </c>
      <c r="I99">
        <v>2.6032914420400002</v>
      </c>
      <c r="J99">
        <v>-52.0658288407</v>
      </c>
      <c r="K99">
        <v>2.83087764893</v>
      </c>
      <c r="L99">
        <v>-56.845139185500003</v>
      </c>
      <c r="M99">
        <v>100</v>
      </c>
      <c r="N99">
        <v>4.3499999999999996</v>
      </c>
      <c r="O99">
        <v>0</v>
      </c>
      <c r="P99">
        <v>2.6032914420400002</v>
      </c>
      <c r="Q99">
        <v>2.6032914420400002</v>
      </c>
      <c r="R99">
        <v>4.3600000000000003</v>
      </c>
      <c r="S99">
        <f>H99*(K99*10)</f>
        <v>37.347210323294625</v>
      </c>
      <c r="T99">
        <f>IF(H99&gt;0,IF(K99&gt;0,1,0),0)</f>
        <v>1</v>
      </c>
      <c r="U99">
        <f>IF(M99&gt;1000,1,0)</f>
        <v>0</v>
      </c>
      <c r="V99">
        <f>IF(T99=1,IF(U99=1, H99*(K99*10), 0),0)</f>
        <v>0</v>
      </c>
    </row>
    <row r="100" spans="1:22" ht="19">
      <c r="A100" s="3">
        <v>42979</v>
      </c>
      <c r="B100" s="1" t="s">
        <v>89</v>
      </c>
      <c r="C100" s="1">
        <f>(R100-N100)/N100*100</f>
        <v>5.4054054054054106</v>
      </c>
      <c r="D100" s="1">
        <f>IF((R100-N100)/N100*100 &gt;=1.5,1,0)</f>
        <v>1</v>
      </c>
      <c r="E100">
        <v>10.3</v>
      </c>
      <c r="F100">
        <v>10.84</v>
      </c>
      <c r="G100">
        <v>-2.84776131504E-2</v>
      </c>
      <c r="H100">
        <v>1.3009506050199999</v>
      </c>
      <c r="I100">
        <v>-0.102196278365</v>
      </c>
      <c r="J100">
        <v>2.23186020745</v>
      </c>
      <c r="K100">
        <v>-0.19417379497199999</v>
      </c>
      <c r="L100">
        <v>4.6828906962900003</v>
      </c>
      <c r="M100">
        <v>100</v>
      </c>
      <c r="N100">
        <v>10.36</v>
      </c>
      <c r="O100">
        <v>0.582524271845</v>
      </c>
      <c r="P100">
        <v>-0.71882272737999997</v>
      </c>
      <c r="Q100">
        <v>-1.30134699922</v>
      </c>
      <c r="R100">
        <v>10.92</v>
      </c>
      <c r="S100">
        <f>H100*(K100*10)</f>
        <v>-2.5261051604785281</v>
      </c>
      <c r="T100">
        <f>IF(H100&gt;0,IF(K100&gt;0,1,0),0)</f>
        <v>0</v>
      </c>
      <c r="U100">
        <f>IF(M100&gt;1000,1,0)</f>
        <v>0</v>
      </c>
      <c r="V100">
        <f>IF(T100=1,IF(U100=1, H100*(K100*10), 0),0)</f>
        <v>0</v>
      </c>
    </row>
    <row r="101" spans="1:22" ht="19">
      <c r="A101" s="3">
        <v>42979</v>
      </c>
      <c r="B101" s="1" t="s">
        <v>77</v>
      </c>
      <c r="C101" s="1">
        <f>(R101-N101)/N101*100</f>
        <v>-0.37037037037037562</v>
      </c>
      <c r="D101" s="1">
        <f>IF((R101-N101)/N101*100 &gt;=1.5,1,0)</f>
        <v>0</v>
      </c>
      <c r="E101">
        <v>13.5</v>
      </c>
      <c r="F101">
        <v>13.65</v>
      </c>
      <c r="G101">
        <v>-2.9233309996899999E-2</v>
      </c>
      <c r="H101">
        <v>1.1663744632099999</v>
      </c>
      <c r="I101">
        <v>1.55475648905E-3</v>
      </c>
      <c r="J101">
        <v>-7.4077142179200001E-2</v>
      </c>
      <c r="K101">
        <v>3.6772625040300003E-2</v>
      </c>
      <c r="L101">
        <v>-1.3604327618700001</v>
      </c>
      <c r="M101">
        <v>700</v>
      </c>
      <c r="N101">
        <v>13.5</v>
      </c>
      <c r="O101">
        <v>0</v>
      </c>
      <c r="P101">
        <v>-0.44935873364200002</v>
      </c>
      <c r="Q101">
        <v>-0.44935873364200002</v>
      </c>
      <c r="R101">
        <v>13.45</v>
      </c>
      <c r="S101">
        <f>H101*(K101*10)</f>
        <v>0.42890650792202517</v>
      </c>
      <c r="T101">
        <f>IF(H101&gt;0,IF(K101&gt;0,1,0),0)</f>
        <v>1</v>
      </c>
      <c r="U101">
        <f>IF(M101&gt;1000,1,0)</f>
        <v>0</v>
      </c>
      <c r="V101">
        <f>IF(T101=1,IF(U101=1, H101*(K101*10), 0),0)</f>
        <v>0</v>
      </c>
    </row>
    <row r="102" spans="1:22" ht="19">
      <c r="A102" s="3">
        <v>42979</v>
      </c>
      <c r="B102" s="1" t="s">
        <v>79</v>
      </c>
      <c r="C102" s="1">
        <f>(R102-N102)/N102*100</f>
        <v>0.99629286376275927</v>
      </c>
      <c r="D102" s="1">
        <f>IF((R102-N102)/N102*100 &gt;=1.5,1,0)</f>
        <v>0</v>
      </c>
      <c r="E102">
        <v>21.12</v>
      </c>
      <c r="F102">
        <v>21.59</v>
      </c>
      <c r="G102">
        <v>4.9255947105699999E-2</v>
      </c>
      <c r="H102">
        <v>1.1613497365900001</v>
      </c>
      <c r="I102">
        <v>0.153121030293</v>
      </c>
      <c r="J102">
        <v>0.673868419464</v>
      </c>
      <c r="K102">
        <v>0.11611386003599999</v>
      </c>
      <c r="L102">
        <v>-0.74150691538799995</v>
      </c>
      <c r="M102">
        <v>1100</v>
      </c>
      <c r="N102">
        <v>21.58</v>
      </c>
      <c r="O102">
        <v>2.1780303030299999</v>
      </c>
      <c r="P102">
        <v>4.3698974485599997</v>
      </c>
      <c r="Q102">
        <v>2.1918671455299998</v>
      </c>
      <c r="R102">
        <v>21.795000000000002</v>
      </c>
      <c r="S102">
        <f>H102*(K102*10)</f>
        <v>1.3484880076725674</v>
      </c>
      <c r="T102">
        <f>IF(H102&gt;0,IF(K102&gt;0,1,0),0)</f>
        <v>1</v>
      </c>
      <c r="U102">
        <f>IF(M102&gt;1000,1,0)</f>
        <v>1</v>
      </c>
      <c r="V102">
        <f>IF(T102=1,IF(U102=1, H102*(K102*10), 0),0)</f>
        <v>1.3484880076725674</v>
      </c>
    </row>
    <row r="103" spans="1:22" ht="19">
      <c r="A103" s="3">
        <v>42979</v>
      </c>
      <c r="B103" s="1" t="s">
        <v>124</v>
      </c>
      <c r="C103" s="1">
        <f>(R103-N103)/N103*100</f>
        <v>0</v>
      </c>
      <c r="D103" s="1">
        <f>IF((R103-N103)/N103*100 &gt;=1.5,1,0)</f>
        <v>0</v>
      </c>
      <c r="E103">
        <v>33.65</v>
      </c>
      <c r="F103">
        <v>34</v>
      </c>
      <c r="G103">
        <v>1.28069642875E-2</v>
      </c>
      <c r="H103">
        <v>1.1601544263600001</v>
      </c>
      <c r="I103">
        <v>-2.0964518412000002E-2</v>
      </c>
      <c r="J103">
        <v>0.17766441659500001</v>
      </c>
      <c r="K103">
        <v>-4.3138059099899999E-4</v>
      </c>
      <c r="L103">
        <v>-1.65930956198</v>
      </c>
      <c r="M103">
        <v>100</v>
      </c>
      <c r="N103">
        <v>34.049999999999997</v>
      </c>
      <c r="O103">
        <v>1.1887072808300001</v>
      </c>
      <c r="P103">
        <v>-0.54420118169800002</v>
      </c>
      <c r="Q103">
        <v>-1.73290846253</v>
      </c>
      <c r="R103">
        <v>34.049999999999997</v>
      </c>
      <c r="S103">
        <f>H103*(K103*10)</f>
        <v>-5.0046810209328262E-3</v>
      </c>
      <c r="T103">
        <f>IF(H103&gt;0,IF(K103&gt;0,1,0),0)</f>
        <v>0</v>
      </c>
      <c r="U103">
        <f>IF(M103&gt;1000,1,0)</f>
        <v>0</v>
      </c>
      <c r="V103">
        <f>IF(T103=1,IF(U103=1, H103*(K103*10), 0),0)</f>
        <v>0</v>
      </c>
    </row>
    <row r="104" spans="1:22" ht="19">
      <c r="A104" s="3">
        <v>42979</v>
      </c>
      <c r="B104" s="1" t="s">
        <v>92</v>
      </c>
      <c r="C104" s="1">
        <f>(R104-N104)/N104*100</f>
        <v>1.3125911521633427</v>
      </c>
      <c r="D104" s="1">
        <f>IF((R104-N104)/N104*100 &gt;=1.5,1,0)</f>
        <v>0</v>
      </c>
      <c r="E104">
        <v>20.350000000000001</v>
      </c>
      <c r="F104">
        <v>20.88</v>
      </c>
      <c r="G104">
        <v>-8.1395045260999992E-3</v>
      </c>
      <c r="H104">
        <v>1.1533937546999999</v>
      </c>
      <c r="I104">
        <v>-0.445021803642</v>
      </c>
      <c r="J104">
        <v>-1.82048908316</v>
      </c>
      <c r="K104">
        <v>-0.49744246512899998</v>
      </c>
      <c r="L104">
        <v>-1.68451988714</v>
      </c>
      <c r="M104">
        <v>987</v>
      </c>
      <c r="N104">
        <v>20.57</v>
      </c>
      <c r="O104">
        <v>1.08108108108</v>
      </c>
      <c r="P104">
        <v>-12.582152553</v>
      </c>
      <c r="Q104">
        <v>-13.663233634099999</v>
      </c>
      <c r="R104">
        <v>20.84</v>
      </c>
      <c r="S104">
        <f>H104*(K104*10)</f>
        <v>-5.7374703260236108</v>
      </c>
      <c r="T104">
        <f>IF(H104&gt;0,IF(K104&gt;0,1,0),0)</f>
        <v>0</v>
      </c>
      <c r="U104">
        <f>IF(M104&gt;1000,1,0)</f>
        <v>0</v>
      </c>
      <c r="V104">
        <f>IF(T104=1,IF(U104=1, H104*(K104*10), 0),0)</f>
        <v>0</v>
      </c>
    </row>
    <row r="105" spans="1:22" ht="19">
      <c r="A105" s="3">
        <v>42979</v>
      </c>
      <c r="B105" s="1" t="s">
        <v>95</v>
      </c>
      <c r="C105" s="1">
        <f>(R105-N105)/N105*100</f>
        <v>0.65903572667361243</v>
      </c>
      <c r="D105" s="1">
        <f>IF((R105-N105)/N105*100 &gt;=1.5,1,0)</f>
        <v>0</v>
      </c>
      <c r="E105">
        <v>42.73</v>
      </c>
      <c r="F105">
        <v>43.35</v>
      </c>
      <c r="G105">
        <v>1.8530263473499999E-3</v>
      </c>
      <c r="H105">
        <v>1.11134310262</v>
      </c>
      <c r="I105">
        <v>6.1631095447600003E-2</v>
      </c>
      <c r="J105">
        <v>0.42401997555600002</v>
      </c>
      <c r="K105">
        <v>5.3984829551900003E-2</v>
      </c>
      <c r="L105">
        <v>-0.56358365258099996</v>
      </c>
      <c r="M105">
        <v>11528</v>
      </c>
      <c r="N105">
        <v>43.244999999999997</v>
      </c>
      <c r="O105">
        <v>1.20524221858</v>
      </c>
      <c r="P105">
        <v>2.19046104325</v>
      </c>
      <c r="Q105">
        <v>0.98521882467300004</v>
      </c>
      <c r="R105">
        <v>43.53</v>
      </c>
      <c r="S105">
        <f>H105*(K105*10)</f>
        <v>0.59995667968620414</v>
      </c>
      <c r="T105">
        <f>IF(H105&gt;0,IF(K105&gt;0,1,0),0)</f>
        <v>1</v>
      </c>
      <c r="U105">
        <f>IF(M105&gt;1000,1,0)</f>
        <v>1</v>
      </c>
      <c r="V105">
        <f>IF(T105=1,IF(U105=1, H105*(K105*10), 0),0)</f>
        <v>0.59995667968620414</v>
      </c>
    </row>
    <row r="106" spans="1:22" ht="19">
      <c r="A106" s="3">
        <v>42979</v>
      </c>
      <c r="B106" s="1" t="s">
        <v>56</v>
      </c>
      <c r="C106" s="1">
        <f>(R106-N106)/N106*100</f>
        <v>-3.6453839516824802</v>
      </c>
      <c r="D106" s="1">
        <f>IF((R106-N106)/N106*100 &gt;=1.5,1,0)</f>
        <v>0</v>
      </c>
      <c r="E106">
        <v>23.52</v>
      </c>
      <c r="F106">
        <v>22</v>
      </c>
      <c r="G106">
        <v>-3.9183021999100003E-2</v>
      </c>
      <c r="H106">
        <v>1.0863875288</v>
      </c>
      <c r="I106">
        <v>1.32458902141E-2</v>
      </c>
      <c r="J106">
        <v>0.53275551396999998</v>
      </c>
      <c r="K106">
        <v>7.7897178079699994E-2</v>
      </c>
      <c r="L106">
        <v>-1.0917902445000001</v>
      </c>
      <c r="M106">
        <v>98223</v>
      </c>
      <c r="N106">
        <v>23.18</v>
      </c>
      <c r="O106">
        <v>-1.4455782312900001</v>
      </c>
      <c r="P106">
        <v>-0.93520786588500004</v>
      </c>
      <c r="Q106">
        <v>0.51037036540799996</v>
      </c>
      <c r="R106">
        <v>22.335000000000001</v>
      </c>
      <c r="S106">
        <f>H106*(K106*10)</f>
        <v>0.84626522794498804</v>
      </c>
      <c r="T106">
        <f>IF(H106&gt;0,IF(K106&gt;0,1,0),0)</f>
        <v>1</v>
      </c>
      <c r="U106">
        <f>IF(M106&gt;1000,1,0)</f>
        <v>1</v>
      </c>
      <c r="V106">
        <f>IF(T106=1,IF(U106=1, H106*(K106*10), 0),0)</f>
        <v>0.84626522794498804</v>
      </c>
    </row>
    <row r="107" spans="1:22" ht="19">
      <c r="A107" s="3">
        <v>42979</v>
      </c>
      <c r="B107" s="1" t="s">
        <v>122</v>
      </c>
      <c r="C107" s="1">
        <f>(R107-N107)/N107*100</f>
        <v>0.12622907254849702</v>
      </c>
      <c r="D107" s="1">
        <f>IF((R107-N107)/N107*100 &gt;=1.5,1,0)</f>
        <v>0</v>
      </c>
      <c r="E107">
        <v>149.03</v>
      </c>
      <c r="F107">
        <v>148.22999999999999</v>
      </c>
      <c r="G107">
        <v>6.17433597479E-3</v>
      </c>
      <c r="H107">
        <v>1.06952378066</v>
      </c>
      <c r="I107">
        <v>-1.1271172008299999E-4</v>
      </c>
      <c r="J107">
        <v>1.16340298115</v>
      </c>
      <c r="K107">
        <v>3.60133426733E-3</v>
      </c>
      <c r="L107">
        <v>-0.10656446073</v>
      </c>
      <c r="M107">
        <v>10321</v>
      </c>
      <c r="N107">
        <v>150.52000000000001</v>
      </c>
      <c r="O107">
        <v>0.99979869824900003</v>
      </c>
      <c r="P107">
        <v>0.64896573951400005</v>
      </c>
      <c r="Q107">
        <v>-0.350832958734</v>
      </c>
      <c r="R107">
        <v>150.71</v>
      </c>
      <c r="S107">
        <f>H107*(K107*10)</f>
        <v>3.8517126410151932E-2</v>
      </c>
      <c r="T107">
        <f>IF(H107&gt;0,IF(K107&gt;0,1,0),0)</f>
        <v>1</v>
      </c>
      <c r="U107">
        <f>IF(M107&gt;1000,1,0)</f>
        <v>1</v>
      </c>
      <c r="V107">
        <f>IF(T107=1,IF(U107=1, H107*(K107*10), 0),0)</f>
        <v>3.8517126410151932E-2</v>
      </c>
    </row>
    <row r="108" spans="1:22" ht="19">
      <c r="A108" s="3">
        <v>42979</v>
      </c>
      <c r="B108" s="1" t="s">
        <v>84</v>
      </c>
      <c r="C108" s="1">
        <f>(R108-N108)/N108*100</f>
        <v>-0.5905006418485339</v>
      </c>
      <c r="D108" s="1">
        <f>IF((R108-N108)/N108*100 &gt;=1.5,1,0)</f>
        <v>0</v>
      </c>
      <c r="E108">
        <v>19.079999999999998</v>
      </c>
      <c r="F108">
        <v>19.364999999999998</v>
      </c>
      <c r="G108">
        <v>4.1665184857E-2</v>
      </c>
      <c r="H108">
        <v>1.0686806068500001</v>
      </c>
      <c r="I108">
        <v>5.4539025035499997E-2</v>
      </c>
      <c r="J108">
        <v>0.784695590346</v>
      </c>
      <c r="K108">
        <v>2.1461777335600001E-2</v>
      </c>
      <c r="L108">
        <v>-0.46391586109499999</v>
      </c>
      <c r="M108">
        <v>13558</v>
      </c>
      <c r="N108">
        <v>19.475000000000001</v>
      </c>
      <c r="O108">
        <v>2.0702306079700001</v>
      </c>
      <c r="P108">
        <v>2.0832081845700001</v>
      </c>
      <c r="Q108">
        <v>1.2977576600799999E-2</v>
      </c>
      <c r="R108">
        <v>19.36</v>
      </c>
      <c r="S108">
        <f>H108*(K108*10)</f>
        <v>0.22935785227088587</v>
      </c>
      <c r="T108">
        <f>IF(H108&gt;0,IF(K108&gt;0,1,0),0)</f>
        <v>1</v>
      </c>
      <c r="U108">
        <f>IF(M108&gt;1000,1,0)</f>
        <v>1</v>
      </c>
      <c r="V108">
        <f>IF(T108=1,IF(U108=1, H108*(K108*10), 0),0)</f>
        <v>0.22935785227088587</v>
      </c>
    </row>
    <row r="109" spans="1:22" ht="19">
      <c r="A109" s="3">
        <v>42979</v>
      </c>
      <c r="B109" s="1" t="s">
        <v>66</v>
      </c>
      <c r="C109" s="1">
        <f>(R109-N109)/N109*100</f>
        <v>2.9891304347826129</v>
      </c>
      <c r="D109" s="1">
        <f>IF((R109-N109)/N109*100 &gt;=1.5,1,0)</f>
        <v>1</v>
      </c>
      <c r="E109">
        <v>8.8000000000000007</v>
      </c>
      <c r="F109">
        <v>9.5500000000000007</v>
      </c>
      <c r="G109">
        <v>0.116664311136</v>
      </c>
      <c r="H109">
        <v>1.0129309576600001</v>
      </c>
      <c r="I109">
        <v>-1.6137299254399998E-2</v>
      </c>
      <c r="J109">
        <v>2.29481602166</v>
      </c>
      <c r="K109">
        <v>-9.5154064824900006E-2</v>
      </c>
      <c r="L109">
        <v>0.455325754069</v>
      </c>
      <c r="M109">
        <v>400</v>
      </c>
      <c r="N109">
        <v>9.1999999999999993</v>
      </c>
      <c r="O109">
        <v>4.5454545454500002</v>
      </c>
      <c r="P109">
        <v>1.7913585185900001</v>
      </c>
      <c r="Q109">
        <v>-2.7540960268600001</v>
      </c>
      <c r="R109">
        <v>9.4749999999999996</v>
      </c>
      <c r="S109">
        <f>H109*(K109*10)</f>
        <v>-0.9638449800832769</v>
      </c>
      <c r="T109">
        <f>IF(H109&gt;0,IF(K109&gt;0,1,0),0)</f>
        <v>0</v>
      </c>
      <c r="U109">
        <f>IF(M109&gt;1000,1,0)</f>
        <v>0</v>
      </c>
      <c r="V109">
        <f>IF(T109=1,IF(U109=1, H109*(K109*10), 0),0)</f>
        <v>0</v>
      </c>
    </row>
    <row r="110" spans="1:22" ht="19">
      <c r="A110" s="3">
        <v>42979</v>
      </c>
      <c r="B110" s="1" t="s">
        <v>106</v>
      </c>
      <c r="C110" s="1">
        <f>(R110-N110)/N110*100</f>
        <v>-0.85669781931463729</v>
      </c>
      <c r="D110" s="1">
        <f>IF((R110-N110)/N110*100 &gt;=1.5,1,0)</f>
        <v>0</v>
      </c>
      <c r="E110">
        <v>12.64</v>
      </c>
      <c r="F110">
        <v>12.84</v>
      </c>
      <c r="G110">
        <v>3.1120700131799999E-2</v>
      </c>
      <c r="H110">
        <v>1.0060181751099999</v>
      </c>
      <c r="I110">
        <v>0.124317382713</v>
      </c>
      <c r="J110">
        <v>0.48546975400999998</v>
      </c>
      <c r="K110">
        <v>0.105845294273</v>
      </c>
      <c r="L110">
        <v>-0.78327121350399997</v>
      </c>
      <c r="M110">
        <v>5875</v>
      </c>
      <c r="N110">
        <v>12.84</v>
      </c>
      <c r="O110">
        <v>1.5822784810099999</v>
      </c>
      <c r="P110">
        <v>3.56796598173</v>
      </c>
      <c r="Q110">
        <v>1.9856875007100001</v>
      </c>
      <c r="R110">
        <v>12.73</v>
      </c>
      <c r="S110">
        <f>H110*(K110*10)</f>
        <v>1.0648228978850438</v>
      </c>
      <c r="T110">
        <f>IF(H110&gt;0,IF(K110&gt;0,1,0),0)</f>
        <v>1</v>
      </c>
      <c r="U110">
        <f>IF(M110&gt;1000,1,0)</f>
        <v>1</v>
      </c>
      <c r="V110">
        <f>IF(T110=1,IF(U110=1, H110*(K110*10), 0),0)</f>
        <v>1.0648228978850438</v>
      </c>
    </row>
    <row r="111" spans="1:22" ht="19">
      <c r="A111" s="3">
        <v>42979</v>
      </c>
      <c r="B111" s="1" t="s">
        <v>60</v>
      </c>
      <c r="C111" s="1">
        <f>(R111-N111)/N111*100</f>
        <v>5.2580645161290409</v>
      </c>
      <c r="D111" s="1">
        <f>IF((R111-N111)/N111*100 &gt;=1.5,1,0)</f>
        <v>1</v>
      </c>
      <c r="E111">
        <v>29.78</v>
      </c>
      <c r="F111">
        <v>31.4</v>
      </c>
      <c r="G111">
        <v>0.14294512384700001</v>
      </c>
      <c r="H111">
        <v>0.95661648062799998</v>
      </c>
      <c r="I111">
        <v>0.31137015993200001</v>
      </c>
      <c r="J111">
        <v>-2.1055255758899998</v>
      </c>
      <c r="K111">
        <v>0.21483611373299999</v>
      </c>
      <c r="L111">
        <v>-4.1002011541699996</v>
      </c>
      <c r="M111">
        <v>100</v>
      </c>
      <c r="N111">
        <v>31</v>
      </c>
      <c r="O111">
        <v>4.0967092008100003</v>
      </c>
      <c r="P111">
        <v>7.7374070127900003</v>
      </c>
      <c r="Q111">
        <v>3.64069781198</v>
      </c>
      <c r="R111">
        <v>32.630000000000003</v>
      </c>
      <c r="S111">
        <f>H111*(K111*10)</f>
        <v>2.0551576703105918</v>
      </c>
      <c r="T111">
        <f>IF(H111&gt;0,IF(K111&gt;0,1,0),0)</f>
        <v>1</v>
      </c>
      <c r="U111">
        <f>IF(M111&gt;1000,1,0)</f>
        <v>0</v>
      </c>
      <c r="V111">
        <f>IF(T111=1,IF(U111=1, H111*(K111*10), 0),0)</f>
        <v>0</v>
      </c>
    </row>
    <row r="112" spans="1:22" ht="19">
      <c r="A112" s="3">
        <v>42979</v>
      </c>
      <c r="B112" s="1" t="s">
        <v>104</v>
      </c>
      <c r="C112" s="1">
        <f>(R112-N112)/N112*100</f>
        <v>0.44642857142856718</v>
      </c>
      <c r="D112" s="1">
        <f>IF((R112-N112)/N112*100 &gt;=1.5,1,0)</f>
        <v>0</v>
      </c>
      <c r="E112">
        <v>33.25</v>
      </c>
      <c r="F112">
        <v>33.450000000000003</v>
      </c>
      <c r="G112">
        <v>3.1518127232300001E-3</v>
      </c>
      <c r="H112">
        <v>0.93705485262199995</v>
      </c>
      <c r="I112">
        <v>1.45608563273E-2</v>
      </c>
      <c r="J112">
        <v>-0.47303717770100001</v>
      </c>
      <c r="K112">
        <v>2.29849265363E-2</v>
      </c>
      <c r="L112">
        <v>-1.6488864999999999</v>
      </c>
      <c r="M112">
        <v>300</v>
      </c>
      <c r="N112">
        <v>33.6</v>
      </c>
      <c r="O112">
        <v>1.05263157895</v>
      </c>
      <c r="P112">
        <v>3.66253463507E-2</v>
      </c>
      <c r="Q112">
        <v>-1.0160062325999999</v>
      </c>
      <c r="R112">
        <v>33.75</v>
      </c>
      <c r="S112">
        <f>H112*(K112*10)</f>
        <v>0.21538136948000092</v>
      </c>
      <c r="T112">
        <f>IF(H112&gt;0,IF(K112&gt;0,1,0),0)</f>
        <v>1</v>
      </c>
      <c r="U112">
        <f>IF(M112&gt;1000,1,0)</f>
        <v>0</v>
      </c>
      <c r="V112">
        <f>IF(T112=1,IF(U112=1, H112*(K112*10), 0),0)</f>
        <v>0</v>
      </c>
    </row>
    <row r="113" spans="1:22" ht="19">
      <c r="A113" s="3">
        <v>42979</v>
      </c>
      <c r="B113" s="1" t="s">
        <v>133</v>
      </c>
      <c r="C113" s="1">
        <f>(R113-N113)/N113*100</f>
        <v>0.26761819803746079</v>
      </c>
      <c r="D113" s="1">
        <f>IF((R113-N113)/N113*100 &gt;=1.5,1,0)</f>
        <v>0</v>
      </c>
      <c r="E113">
        <v>22.19</v>
      </c>
      <c r="F113">
        <v>22.31</v>
      </c>
      <c r="G113">
        <v>7.0683484573100001E-3</v>
      </c>
      <c r="H113">
        <v>0.93040770023700003</v>
      </c>
      <c r="I113">
        <v>7.0373050207599999E-2</v>
      </c>
      <c r="J113">
        <v>-0.46667858297699999</v>
      </c>
      <c r="K113">
        <v>8.9115517130599994E-2</v>
      </c>
      <c r="L113">
        <v>-1.9042372143599999</v>
      </c>
      <c r="M113">
        <v>417</v>
      </c>
      <c r="N113">
        <v>22.42</v>
      </c>
      <c r="O113">
        <v>1.0365029292500001</v>
      </c>
      <c r="P113">
        <v>1.86594372627</v>
      </c>
      <c r="Q113">
        <v>0.82944079702399998</v>
      </c>
      <c r="R113">
        <v>22.48</v>
      </c>
      <c r="S113">
        <f>H113*(K113*10)</f>
        <v>0.82913763348912528</v>
      </c>
      <c r="T113">
        <f>IF(H113&gt;0,IF(K113&gt;0,1,0),0)</f>
        <v>1</v>
      </c>
      <c r="U113">
        <f>IF(M113&gt;1000,1,0)</f>
        <v>0</v>
      </c>
      <c r="V113">
        <f>IF(T113=1,IF(U113=1, H113*(K113*10), 0),0)</f>
        <v>0</v>
      </c>
    </row>
    <row r="114" spans="1:22" ht="19">
      <c r="A114" s="3">
        <v>42979</v>
      </c>
      <c r="B114" s="1" t="s">
        <v>143</v>
      </c>
      <c r="C114" s="1">
        <f>(R114-N114)/N114*100</f>
        <v>9.0533826239720241E-2</v>
      </c>
      <c r="D114" s="1">
        <f>IF((R114-N114)/N114*100 &gt;=1.5,1,0)</f>
        <v>0</v>
      </c>
      <c r="E114">
        <v>9.25</v>
      </c>
      <c r="F114">
        <v>9.27</v>
      </c>
      <c r="G114">
        <v>-1.8433432468899998E-2</v>
      </c>
      <c r="H114">
        <v>0.87245811045199995</v>
      </c>
      <c r="I114">
        <v>-1.02867361936E-2</v>
      </c>
      <c r="J114">
        <v>-0.40734619830199997</v>
      </c>
      <c r="K114">
        <v>2.4578248109899999E-3</v>
      </c>
      <c r="L114">
        <v>-1.1436595671200001</v>
      </c>
      <c r="M114">
        <v>250</v>
      </c>
      <c r="N114">
        <v>9.2782999999999998</v>
      </c>
      <c r="O114">
        <v>0.305945945946</v>
      </c>
      <c r="P114">
        <v>-0.51588764924599995</v>
      </c>
      <c r="Q114">
        <v>-0.82183359519200005</v>
      </c>
      <c r="R114">
        <v>9.2866999999999997</v>
      </c>
      <c r="S114">
        <f>H114*(K114*10)</f>
        <v>2.1443491904183792E-2</v>
      </c>
      <c r="T114">
        <f>IF(H114&gt;0,IF(K114&gt;0,1,0),0)</f>
        <v>1</v>
      </c>
      <c r="U114">
        <f>IF(M114&gt;1000,1,0)</f>
        <v>0</v>
      </c>
      <c r="V114">
        <f>IF(T114=1,IF(U114=1, H114*(K114*10), 0),0)</f>
        <v>0</v>
      </c>
    </row>
    <row r="115" spans="1:22" ht="19">
      <c r="A115" s="3">
        <v>42979</v>
      </c>
      <c r="B115" s="1" t="s">
        <v>68</v>
      </c>
      <c r="C115" s="1">
        <f>(R115-N115)/N115*100</f>
        <v>0</v>
      </c>
      <c r="D115" s="1">
        <f>IF((R115-N115)/N115*100 &gt;=1.5,1,0)</f>
        <v>0</v>
      </c>
      <c r="E115">
        <v>3.35</v>
      </c>
      <c r="F115">
        <v>3.57</v>
      </c>
      <c r="G115">
        <v>8.0324765407899998E-2</v>
      </c>
      <c r="H115">
        <v>0.80321790003399995</v>
      </c>
      <c r="I115">
        <v>6.2079198970599998E-2</v>
      </c>
      <c r="J115">
        <v>0.45291569864499998</v>
      </c>
      <c r="K115">
        <v>-2.16445769717E-2</v>
      </c>
      <c r="L115">
        <v>-0.25338290542199998</v>
      </c>
      <c r="M115">
        <v>19000</v>
      </c>
      <c r="N115">
        <v>3.45</v>
      </c>
      <c r="O115">
        <v>2.9850746268699999</v>
      </c>
      <c r="P115">
        <v>2.2222315233900001</v>
      </c>
      <c r="Q115">
        <v>-0.76284310347999995</v>
      </c>
      <c r="R115">
        <v>3.45</v>
      </c>
      <c r="S115">
        <f>H115*(K115*10)</f>
        <v>-0.17385311662333147</v>
      </c>
      <c r="T115">
        <f>IF(H115&gt;0,IF(K115&gt;0,1,0),0)</f>
        <v>0</v>
      </c>
      <c r="U115">
        <f>IF(M115&gt;1000,1,0)</f>
        <v>1</v>
      </c>
      <c r="V115">
        <f>IF(T115=1,IF(U115=1, H115*(K115*10), 0),0)</f>
        <v>0</v>
      </c>
    </row>
    <row r="116" spans="1:22" ht="19">
      <c r="A116" s="3">
        <v>42979</v>
      </c>
      <c r="B116" s="1" t="s">
        <v>63</v>
      </c>
      <c r="C116" s="1">
        <f>(R116-N116)/N116*100</f>
        <v>1.1021505376343994</v>
      </c>
      <c r="D116" s="1">
        <f>IF((R116-N116)/N116*100 &gt;=1.5,1,0)</f>
        <v>0</v>
      </c>
      <c r="E116">
        <v>36.729999999999997</v>
      </c>
      <c r="F116">
        <v>37.35</v>
      </c>
      <c r="G116">
        <v>3.7079534861599997E-2</v>
      </c>
      <c r="H116">
        <v>0.79753060778999996</v>
      </c>
      <c r="I116">
        <v>2.4061096619000001E-2</v>
      </c>
      <c r="J116">
        <v>0.96643500681100003</v>
      </c>
      <c r="K116">
        <v>1.24315742599E-2</v>
      </c>
      <c r="L116">
        <v>-0.36987407120999999</v>
      </c>
      <c r="M116">
        <v>80870</v>
      </c>
      <c r="N116">
        <v>37.200000000000003</v>
      </c>
      <c r="O116">
        <v>1.2796079498999999</v>
      </c>
      <c r="P116">
        <v>1.25888724083</v>
      </c>
      <c r="Q116">
        <v>-2.07207090772E-2</v>
      </c>
      <c r="R116">
        <v>37.61</v>
      </c>
      <c r="S116">
        <f>H116*(K116*10)</f>
        <v>9.9145609752845656E-2</v>
      </c>
      <c r="T116">
        <f>IF(H116&gt;0,IF(K116&gt;0,1,0),0)</f>
        <v>1</v>
      </c>
      <c r="U116">
        <f>IF(M116&gt;1000,1,0)</f>
        <v>1</v>
      </c>
      <c r="V116">
        <f>IF(T116=1,IF(U116=1, H116*(K116*10), 0),0)</f>
        <v>9.9145609752845656E-2</v>
      </c>
    </row>
    <row r="117" spans="1:22" ht="19">
      <c r="A117" s="3">
        <v>42979</v>
      </c>
      <c r="B117" s="1" t="s">
        <v>114</v>
      </c>
      <c r="C117" s="1">
        <f>(R117-N117)/N117*100</f>
        <v>-0.14598540145985089</v>
      </c>
      <c r="D117" s="1">
        <f>IF((R117-N117)/N117*100 &gt;=1.5,1,0)</f>
        <v>0</v>
      </c>
      <c r="E117">
        <v>6.68</v>
      </c>
      <c r="F117">
        <v>6.87</v>
      </c>
      <c r="G117">
        <v>5.3255988024000001E-2</v>
      </c>
      <c r="H117">
        <v>0.79671906187599995</v>
      </c>
      <c r="I117">
        <v>0.102221862058</v>
      </c>
      <c r="J117">
        <v>0.65847170972299995</v>
      </c>
      <c r="K117">
        <v>4.3186567262799999E-2</v>
      </c>
      <c r="L117">
        <v>-6.5789581717999998E-3</v>
      </c>
      <c r="M117">
        <v>2250</v>
      </c>
      <c r="N117">
        <v>6.85</v>
      </c>
      <c r="O117">
        <v>2.54491017964</v>
      </c>
      <c r="P117">
        <v>3.4031927888800002</v>
      </c>
      <c r="Q117">
        <v>0.85828260923699995</v>
      </c>
      <c r="R117">
        <v>6.84</v>
      </c>
      <c r="S117">
        <f>H117*(K117*10)</f>
        <v>0.34407561355262789</v>
      </c>
      <c r="T117">
        <f>IF(H117&gt;0,IF(K117&gt;0,1,0),0)</f>
        <v>1</v>
      </c>
      <c r="U117">
        <f>IF(M117&gt;1000,1,0)</f>
        <v>1</v>
      </c>
      <c r="V117">
        <f>IF(T117=1,IF(U117=1, H117*(K117*10), 0),0)</f>
        <v>0.34407561355262789</v>
      </c>
    </row>
    <row r="118" spans="1:22" ht="19">
      <c r="A118" s="3">
        <v>42979</v>
      </c>
      <c r="B118" s="1" t="s">
        <v>67</v>
      </c>
      <c r="C118" s="1">
        <f>(R118-N118)/N118*100</f>
        <v>-5.7471264367804663E-2</v>
      </c>
      <c r="D118" s="1">
        <f>IF((R118-N118)/N118*100 &gt;=1.5,1,0)</f>
        <v>0</v>
      </c>
      <c r="E118">
        <v>34.630000000000003</v>
      </c>
      <c r="F118">
        <v>34.659999999999997</v>
      </c>
      <c r="G118">
        <v>-6.3565782329799994E-2</v>
      </c>
      <c r="H118">
        <v>0.69805824938500005</v>
      </c>
      <c r="I118">
        <v>5.6592624926399999E-2</v>
      </c>
      <c r="J118">
        <v>1.9572727963900001</v>
      </c>
      <c r="K118">
        <v>3.9212827406800002E-2</v>
      </c>
      <c r="L118">
        <v>3.0429280400000001</v>
      </c>
      <c r="M118">
        <v>3429</v>
      </c>
      <c r="N118">
        <v>34.799999999999997</v>
      </c>
      <c r="O118">
        <v>0.49090384060100001</v>
      </c>
      <c r="P118">
        <v>4.1035571105499997</v>
      </c>
      <c r="Q118">
        <v>3.61265326995</v>
      </c>
      <c r="R118">
        <v>34.78</v>
      </c>
      <c r="S118">
        <f>H118*(K118*10)</f>
        <v>0.2737283765302696</v>
      </c>
      <c r="T118">
        <f>IF(H118&gt;0,IF(K118&gt;0,1,0),0)</f>
        <v>1</v>
      </c>
      <c r="U118">
        <f>IF(M118&gt;1000,1,0)</f>
        <v>1</v>
      </c>
      <c r="V118">
        <f>IF(T118=1,IF(U118=1, H118*(K118*10), 0),0)</f>
        <v>0.2737283765302696</v>
      </c>
    </row>
    <row r="119" spans="1:22" ht="19">
      <c r="A119" s="3">
        <v>42979</v>
      </c>
      <c r="B119" s="1" t="s">
        <v>71</v>
      </c>
      <c r="C119" s="1">
        <f>(R119-N119)/N119*100</f>
        <v>3.2341526520051747</v>
      </c>
      <c r="D119" s="1">
        <f>IF((R119-N119)/N119*100 &gt;=1.5,1,0)</f>
        <v>1</v>
      </c>
      <c r="E119">
        <v>3.84</v>
      </c>
      <c r="F119">
        <v>3.94</v>
      </c>
      <c r="G119">
        <v>1.21105760969E-2</v>
      </c>
      <c r="H119">
        <v>0.68822718975599995</v>
      </c>
      <c r="I119">
        <v>-2.20496561654E-2</v>
      </c>
      <c r="J119">
        <v>1.2779695561</v>
      </c>
      <c r="K119">
        <v>-1.4479510302899999E-2</v>
      </c>
      <c r="L119">
        <v>0.17172296182899999</v>
      </c>
      <c r="M119">
        <v>4952</v>
      </c>
      <c r="N119">
        <v>3.8650000000000002</v>
      </c>
      <c r="O119">
        <v>0.65104166666700003</v>
      </c>
      <c r="P119">
        <v>0.23172249214099999</v>
      </c>
      <c r="Q119">
        <v>-0.419319174525</v>
      </c>
      <c r="R119">
        <v>3.99</v>
      </c>
      <c r="S119">
        <f>H119*(K119*10)</f>
        <v>-9.965192684807915E-2</v>
      </c>
      <c r="T119">
        <f>IF(H119&gt;0,IF(K119&gt;0,1,0),0)</f>
        <v>0</v>
      </c>
      <c r="U119">
        <f>IF(M119&gt;1000,1,0)</f>
        <v>1</v>
      </c>
      <c r="V119">
        <f>IF(T119=1,IF(U119=1, H119*(K119*10), 0),0)</f>
        <v>0</v>
      </c>
    </row>
    <row r="120" spans="1:22" ht="19">
      <c r="A120" s="3">
        <v>42979</v>
      </c>
      <c r="B120" s="1" t="s">
        <v>145</v>
      </c>
      <c r="C120" s="1">
        <f>(R120-N120)/N120*100</f>
        <v>0.96618357487922801</v>
      </c>
      <c r="D120" s="1">
        <f>IF((R120-N120)/N120*100 &gt;=1.5,1,0)</f>
        <v>0</v>
      </c>
      <c r="E120">
        <v>32.67</v>
      </c>
      <c r="F120">
        <v>33.67</v>
      </c>
      <c r="G120">
        <v>2.7307026043100001E-2</v>
      </c>
      <c r="H120">
        <v>0.63741724389900001</v>
      </c>
      <c r="I120">
        <v>-2.07447535835E-2</v>
      </c>
      <c r="J120">
        <v>-0.31638891688100002</v>
      </c>
      <c r="K120">
        <v>-4.4935793032899997E-2</v>
      </c>
      <c r="L120">
        <v>-1.0135617046900001</v>
      </c>
      <c r="M120">
        <v>297</v>
      </c>
      <c r="N120">
        <v>33.119999999999997</v>
      </c>
      <c r="O120">
        <v>1.3774104683199999</v>
      </c>
      <c r="P120">
        <v>-0.81949897271799998</v>
      </c>
      <c r="Q120">
        <v>-2.1969094410399999</v>
      </c>
      <c r="R120">
        <v>33.44</v>
      </c>
      <c r="S120">
        <f>H120*(K120*10)</f>
        <v>-0.28642849347447003</v>
      </c>
      <c r="T120">
        <f>IF(H120&gt;0,IF(K120&gt;0,1,0),0)</f>
        <v>0</v>
      </c>
      <c r="U120">
        <f>IF(M120&gt;1000,1,0)</f>
        <v>0</v>
      </c>
      <c r="V120">
        <f>IF(T120=1,IF(U120=1, H120*(K120*10), 0),0)</f>
        <v>0</v>
      </c>
    </row>
    <row r="121" spans="1:22" ht="19">
      <c r="A121" s="3">
        <v>42979</v>
      </c>
      <c r="B121" s="1" t="s">
        <v>141</v>
      </c>
      <c r="C121" s="1">
        <f>(R121-N121)/N121*100</f>
        <v>3.7363275578358737E-2</v>
      </c>
      <c r="D121" s="1">
        <f>IF((R121-N121)/N121*100 &gt;=1.5,1,0)</f>
        <v>0</v>
      </c>
      <c r="E121">
        <v>51.71</v>
      </c>
      <c r="F121">
        <v>51.82</v>
      </c>
      <c r="G121">
        <v>-2.30000324759E-2</v>
      </c>
      <c r="H121">
        <v>0.62901040576</v>
      </c>
      <c r="I121">
        <v>-2.4485588681500001E-2</v>
      </c>
      <c r="J121">
        <v>0.75051950690299996</v>
      </c>
      <c r="K121">
        <v>7.15152704308E-3</v>
      </c>
      <c r="L121">
        <v>-6.2809705809900002E-2</v>
      </c>
      <c r="M121">
        <v>1685</v>
      </c>
      <c r="N121">
        <v>51.655000000000001</v>
      </c>
      <c r="O121">
        <v>-0.10636240572400001</v>
      </c>
      <c r="P121">
        <v>-0.19460556064699999</v>
      </c>
      <c r="Q121">
        <v>-8.8243154922700004E-2</v>
      </c>
      <c r="R121">
        <v>51.674300000000002</v>
      </c>
      <c r="S121">
        <f>H121*(K121*10)</f>
        <v>4.4983849271713637E-2</v>
      </c>
      <c r="T121">
        <f>IF(H121&gt;0,IF(K121&gt;0,1,0),0)</f>
        <v>1</v>
      </c>
      <c r="U121">
        <f>IF(M121&gt;1000,1,0)</f>
        <v>1</v>
      </c>
      <c r="V121">
        <f>IF(T121=1,IF(U121=1, H121*(K121*10), 0),0)</f>
        <v>4.4983849271713637E-2</v>
      </c>
    </row>
    <row r="122" spans="1:22" ht="19">
      <c r="A122" s="3">
        <v>42979</v>
      </c>
      <c r="B122" s="1" t="s">
        <v>81</v>
      </c>
      <c r="C122" s="1">
        <f>(R122-N122)/N122*100</f>
        <v>-0.59310243831002585</v>
      </c>
      <c r="D122" s="1">
        <f>IF((R122-N122)/N122*100 &gt;=1.5,1,0)</f>
        <v>0</v>
      </c>
      <c r="E122">
        <v>67.67</v>
      </c>
      <c r="F122">
        <v>68.13</v>
      </c>
      <c r="G122">
        <v>2.7151905843999999E-2</v>
      </c>
      <c r="H122">
        <v>0.616381641162</v>
      </c>
      <c r="I122">
        <v>3.0617686222699999E-2</v>
      </c>
      <c r="J122">
        <v>0.40619996263899999</v>
      </c>
      <c r="K122">
        <v>2.94307039859E-2</v>
      </c>
      <c r="L122">
        <v>-0.75712057420699996</v>
      </c>
      <c r="M122">
        <v>8008</v>
      </c>
      <c r="N122">
        <v>68.284999999999997</v>
      </c>
      <c r="O122">
        <v>0.908822225506</v>
      </c>
      <c r="P122">
        <v>1.09523581608</v>
      </c>
      <c r="Q122">
        <v>0.186413590574</v>
      </c>
      <c r="R122">
        <v>67.88</v>
      </c>
      <c r="S122">
        <f>H122*(K122*10)</f>
        <v>0.18140545623382057</v>
      </c>
      <c r="T122">
        <f>IF(H122&gt;0,IF(K122&gt;0,1,0),0)</f>
        <v>1</v>
      </c>
      <c r="U122">
        <f>IF(M122&gt;1000,1,0)</f>
        <v>1</v>
      </c>
      <c r="V122">
        <f>IF(T122=1,IF(U122=1, H122*(K122*10), 0),0)</f>
        <v>0.18140545623382057</v>
      </c>
    </row>
    <row r="123" spans="1:22" ht="19">
      <c r="A123" s="3">
        <v>42979</v>
      </c>
      <c r="B123" s="1" t="s">
        <v>132</v>
      </c>
      <c r="C123" s="1">
        <f>(R123-N123)/N123*100</f>
        <v>0.47175141242938301</v>
      </c>
      <c r="D123" s="1">
        <f>IF((R123-N123)/N123*100 &gt;=1.5,1,0)</f>
        <v>0</v>
      </c>
      <c r="E123">
        <v>3.54</v>
      </c>
      <c r="F123">
        <v>3.55</v>
      </c>
      <c r="G123">
        <v>-1.9162080782300001E-2</v>
      </c>
      <c r="H123">
        <v>0.61316961891499999</v>
      </c>
      <c r="I123">
        <v>5.05403302589E-2</v>
      </c>
      <c r="J123">
        <v>-1.11204759268</v>
      </c>
      <c r="K123">
        <v>9.0051862477400005E-2</v>
      </c>
      <c r="L123">
        <v>-2.1167737260899999</v>
      </c>
      <c r="M123">
        <v>200</v>
      </c>
      <c r="N123">
        <v>3.54</v>
      </c>
      <c r="O123">
        <v>0</v>
      </c>
      <c r="P123">
        <v>0.47080979284399999</v>
      </c>
      <c r="Q123">
        <v>0.47080979284399999</v>
      </c>
      <c r="R123">
        <v>3.5567000000000002</v>
      </c>
      <c r="S123">
        <f>H123*(K123*10)</f>
        <v>0.55217066197853348</v>
      </c>
      <c r="T123">
        <f>IF(H123&gt;0,IF(K123&gt;0,1,0),0)</f>
        <v>1</v>
      </c>
      <c r="U123">
        <f>IF(M123&gt;1000,1,0)</f>
        <v>0</v>
      </c>
      <c r="V123">
        <f>IF(T123=1,IF(U123=1, H123*(K123*10), 0),0)</f>
        <v>0</v>
      </c>
    </row>
    <row r="124" spans="1:22" ht="19">
      <c r="A124" s="3">
        <v>42979</v>
      </c>
      <c r="B124" s="1" t="s">
        <v>146</v>
      </c>
      <c r="C124" s="1">
        <f>(R124-N124)/N124*100</f>
        <v>0.50071530758226235</v>
      </c>
      <c r="D124" s="1">
        <f>IF((R124-N124)/N124*100 &gt;=1.5,1,0)</f>
        <v>0</v>
      </c>
      <c r="E124">
        <v>7.1</v>
      </c>
      <c r="F124">
        <v>7</v>
      </c>
      <c r="G124">
        <v>-6.6124326330200003E-2</v>
      </c>
      <c r="H124">
        <v>0.58435639216000002</v>
      </c>
      <c r="I124">
        <v>-3.8824927629599999E-2</v>
      </c>
      <c r="J124">
        <v>0.35390891026799998</v>
      </c>
      <c r="K124">
        <v>4.3984128981999999E-2</v>
      </c>
      <c r="L124">
        <v>-0.59144072510400003</v>
      </c>
      <c r="M124">
        <v>1100</v>
      </c>
      <c r="N124">
        <v>6.99</v>
      </c>
      <c r="O124">
        <v>-1.54929577465</v>
      </c>
      <c r="P124">
        <v>-1.22993835176</v>
      </c>
      <c r="Q124">
        <v>0.31935742288899999</v>
      </c>
      <c r="R124">
        <v>7.0250000000000004</v>
      </c>
      <c r="S124">
        <f>H124*(K124*10)</f>
        <v>0.25702406924221616</v>
      </c>
      <c r="T124">
        <f>IF(H124&gt;0,IF(K124&gt;0,1,0),0)</f>
        <v>1</v>
      </c>
      <c r="U124">
        <f>IF(M124&gt;1000,1,0)</f>
        <v>1</v>
      </c>
      <c r="V124">
        <f>IF(T124=1,IF(U124=1, H124*(K124*10), 0),0)</f>
        <v>0.25702406924221616</v>
      </c>
    </row>
    <row r="125" spans="1:22" ht="19">
      <c r="A125" s="3">
        <v>42979</v>
      </c>
      <c r="B125" s="1" t="s">
        <v>70</v>
      </c>
      <c r="C125" s="1">
        <f>(R125-N125)/N125*100</f>
        <v>2.342034642595757</v>
      </c>
      <c r="D125" s="1">
        <f>IF((R125-N125)/N125*100 &gt;=1.5,1,0)</f>
        <v>1</v>
      </c>
      <c r="E125">
        <v>40.159999999999997</v>
      </c>
      <c r="F125">
        <v>41.45</v>
      </c>
      <c r="G125">
        <v>5.3101273990800002E-2</v>
      </c>
      <c r="H125">
        <v>0.56816171088599998</v>
      </c>
      <c r="I125">
        <v>4.9866873092800003E-2</v>
      </c>
      <c r="J125">
        <v>0.32602590128699999</v>
      </c>
      <c r="K125">
        <v>5.7563985359E-3</v>
      </c>
      <c r="L125">
        <v>-0.43007847494000001</v>
      </c>
      <c r="M125">
        <v>1402</v>
      </c>
      <c r="N125">
        <v>40.99</v>
      </c>
      <c r="O125">
        <v>2.06673306773</v>
      </c>
      <c r="P125">
        <v>1.9494072543500001</v>
      </c>
      <c r="Q125">
        <v>-0.117325813379</v>
      </c>
      <c r="R125">
        <v>41.95</v>
      </c>
      <c r="S125">
        <f>H125*(K125*10)</f>
        <v>3.2705652406986092E-2</v>
      </c>
      <c r="T125">
        <f>IF(H125&gt;0,IF(K125&gt;0,1,0),0)</f>
        <v>1</v>
      </c>
      <c r="U125">
        <f>IF(M125&gt;1000,1,0)</f>
        <v>1</v>
      </c>
      <c r="V125">
        <f>IF(T125=1,IF(U125=1, H125*(K125*10), 0),0)</f>
        <v>3.2705652406986092E-2</v>
      </c>
    </row>
    <row r="126" spans="1:22" ht="19">
      <c r="A126" s="3">
        <v>42979</v>
      </c>
      <c r="B126" s="1" t="s">
        <v>118</v>
      </c>
      <c r="C126" s="1">
        <f>(R126-N126)/N126*100</f>
        <v>1.4765855716495531</v>
      </c>
      <c r="D126" s="1">
        <f>IF((R126-N126)/N126*100 &gt;=1.5,1,0)</f>
        <v>0</v>
      </c>
      <c r="E126">
        <v>70.739999999999995</v>
      </c>
      <c r="F126">
        <v>72.05</v>
      </c>
      <c r="G126">
        <v>8.0197665511399997E-4</v>
      </c>
      <c r="H126">
        <v>0.56736399040999996</v>
      </c>
      <c r="I126">
        <v>1.19335356952E-2</v>
      </c>
      <c r="J126">
        <v>8.2300416989200001E-2</v>
      </c>
      <c r="K126">
        <v>2.5085834055399998E-2</v>
      </c>
      <c r="L126">
        <v>-0.78262161507299999</v>
      </c>
      <c r="M126">
        <v>1700</v>
      </c>
      <c r="N126">
        <v>71.11</v>
      </c>
      <c r="O126">
        <v>0.52304212609599998</v>
      </c>
      <c r="P126">
        <v>0.34213912982</v>
      </c>
      <c r="Q126">
        <v>-0.18090299627500001</v>
      </c>
      <c r="R126">
        <v>72.16</v>
      </c>
      <c r="S126">
        <f>H126*(K126*10)</f>
        <v>0.14232798912434813</v>
      </c>
      <c r="T126">
        <f>IF(H126&gt;0,IF(K126&gt;0,1,0),0)</f>
        <v>1</v>
      </c>
      <c r="U126">
        <f>IF(M126&gt;1000,1,0)</f>
        <v>1</v>
      </c>
      <c r="V126">
        <f>IF(T126=1,IF(U126=1, H126*(K126*10), 0),0)</f>
        <v>0.14232798912434813</v>
      </c>
    </row>
    <row r="127" spans="1:22" ht="19">
      <c r="A127" s="3">
        <v>42979</v>
      </c>
      <c r="B127" s="1" t="s">
        <v>128</v>
      </c>
      <c r="C127" s="1">
        <f>(R127-N127)/N127*100</f>
        <v>-0.21039975954313278</v>
      </c>
      <c r="D127" s="1">
        <f>IF((R127-N127)/N127*100 &gt;=1.5,1,0)</f>
        <v>0</v>
      </c>
      <c r="E127">
        <v>32.950000000000003</v>
      </c>
      <c r="F127">
        <v>33.1</v>
      </c>
      <c r="G127">
        <v>1.18785930903E-2</v>
      </c>
      <c r="H127">
        <v>0.55688291483200003</v>
      </c>
      <c r="I127">
        <v>2.76475661606E-2</v>
      </c>
      <c r="J127">
        <v>0.44976230942399997</v>
      </c>
      <c r="K127">
        <v>2.80607997507E-2</v>
      </c>
      <c r="L127">
        <v>-0.366024854929</v>
      </c>
      <c r="M127">
        <v>6911</v>
      </c>
      <c r="N127">
        <v>33.270000000000003</v>
      </c>
      <c r="O127">
        <v>0.97116843702599998</v>
      </c>
      <c r="P127">
        <v>1.04016869021</v>
      </c>
      <c r="Q127">
        <v>6.9000253188400001E-2</v>
      </c>
      <c r="R127">
        <v>33.200000000000003</v>
      </c>
      <c r="S127">
        <f>H127*(K127*10)</f>
        <v>0.15626579957686876</v>
      </c>
      <c r="T127">
        <f>IF(H127&gt;0,IF(K127&gt;0,1,0),0)</f>
        <v>1</v>
      </c>
      <c r="U127">
        <f>IF(M127&gt;1000,1,0)</f>
        <v>1</v>
      </c>
      <c r="V127">
        <f>IF(T127=1,IF(U127=1, H127*(K127*10), 0),0)</f>
        <v>0.15626579957686876</v>
      </c>
    </row>
    <row r="128" spans="1:22" ht="19">
      <c r="A128" s="3">
        <v>42979</v>
      </c>
      <c r="B128" s="1" t="s">
        <v>59</v>
      </c>
      <c r="C128" s="1">
        <f>(R128-N128)/N128*100</f>
        <v>0.26455026455025887</v>
      </c>
      <c r="D128" s="1">
        <f>IF((R128-N128)/N128*100 &gt;=1.5,1,0)</f>
        <v>0</v>
      </c>
      <c r="E128">
        <v>11.18</v>
      </c>
      <c r="F128">
        <v>11.37</v>
      </c>
      <c r="G128">
        <v>4.07764709318E-2</v>
      </c>
      <c r="H128">
        <v>0.53961745318200005</v>
      </c>
      <c r="I128">
        <v>6.49550600284E-2</v>
      </c>
      <c r="J128">
        <v>0.43136937923599999</v>
      </c>
      <c r="K128">
        <v>3.9372045757599998E-2</v>
      </c>
      <c r="L128">
        <v>-0.42829437067300002</v>
      </c>
      <c r="M128">
        <v>224579</v>
      </c>
      <c r="N128">
        <v>11.34</v>
      </c>
      <c r="O128">
        <v>1.43112701252</v>
      </c>
      <c r="P128">
        <v>2.0756718038400002</v>
      </c>
      <c r="Q128">
        <v>0.64454479132099995</v>
      </c>
      <c r="R128">
        <v>11.37</v>
      </c>
      <c r="S128">
        <f>H128*(K128*10)</f>
        <v>0.2124584305828128</v>
      </c>
      <c r="T128">
        <f>IF(H128&gt;0,IF(K128&gt;0,1,0),0)</f>
        <v>1</v>
      </c>
      <c r="U128">
        <f>IF(M128&gt;1000,1,0)</f>
        <v>1</v>
      </c>
      <c r="V128">
        <f>IF(T128=1,IF(U128=1, H128*(K128*10), 0),0)</f>
        <v>0.2124584305828128</v>
      </c>
    </row>
    <row r="129" spans="1:22" ht="19">
      <c r="A129" s="3">
        <v>42979</v>
      </c>
      <c r="B129" s="1" t="s">
        <v>72</v>
      </c>
      <c r="C129" s="1">
        <f>(R129-N129)/N129*100</f>
        <v>-4.8638132295721691E-2</v>
      </c>
      <c r="D129" s="1">
        <f>IF((R129-N129)/N129*100 &gt;=1.5,1,0)</f>
        <v>0</v>
      </c>
      <c r="E129">
        <v>30.44</v>
      </c>
      <c r="F129">
        <v>30.54</v>
      </c>
      <c r="G129">
        <v>3.1715219787200002E-2</v>
      </c>
      <c r="H129">
        <v>0.46229891695999997</v>
      </c>
      <c r="I129">
        <v>1.5201005156400001E-2</v>
      </c>
      <c r="J129">
        <v>0.92803384043899995</v>
      </c>
      <c r="K129">
        <v>4.2096195526499999E-3</v>
      </c>
      <c r="L129">
        <v>2.97634584626E-2</v>
      </c>
      <c r="M129">
        <v>4096</v>
      </c>
      <c r="N129">
        <v>30.84</v>
      </c>
      <c r="O129">
        <v>1.3140604467799999</v>
      </c>
      <c r="P129">
        <v>1.1916416762699999</v>
      </c>
      <c r="Q129">
        <v>-0.12241877051199999</v>
      </c>
      <c r="R129">
        <v>30.824999999999999</v>
      </c>
      <c r="S129">
        <f>H129*(K129*10)</f>
        <v>1.9461025600037346E-2</v>
      </c>
      <c r="T129">
        <f>IF(H129&gt;0,IF(K129&gt;0,1,0),0)</f>
        <v>1</v>
      </c>
      <c r="U129">
        <f>IF(M129&gt;1000,1,0)</f>
        <v>1</v>
      </c>
      <c r="V129">
        <f>IF(T129=1,IF(U129=1, H129*(K129*10), 0),0)</f>
        <v>1.9461025600037346E-2</v>
      </c>
    </row>
    <row r="130" spans="1:22" ht="19">
      <c r="A130" s="3">
        <v>42979</v>
      </c>
      <c r="B130" s="1" t="s">
        <v>101</v>
      </c>
      <c r="C130" s="1">
        <f>(R130-N130)/N130*100</f>
        <v>0.31313317369681654</v>
      </c>
      <c r="D130" s="1">
        <f>IF((R130-N130)/N130*100 &gt;=1.5,1,0)</f>
        <v>0</v>
      </c>
      <c r="E130">
        <v>54.11</v>
      </c>
      <c r="F130">
        <v>54.494999999999997</v>
      </c>
      <c r="G130">
        <v>4.62326222825E-3</v>
      </c>
      <c r="H130">
        <v>0.44518925131199999</v>
      </c>
      <c r="I130">
        <v>1.20214713225E-2</v>
      </c>
      <c r="J130">
        <v>0.45218516014299998</v>
      </c>
      <c r="K130">
        <v>1.6655456739099999E-2</v>
      </c>
      <c r="L130">
        <v>-0.18805030342500001</v>
      </c>
      <c r="M130">
        <v>12358</v>
      </c>
      <c r="N130">
        <v>54.29</v>
      </c>
      <c r="O130">
        <v>0.33265570134900002</v>
      </c>
      <c r="P130">
        <v>0.63929475109</v>
      </c>
      <c r="Q130">
        <v>0.30663904974099998</v>
      </c>
      <c r="R130">
        <v>54.46</v>
      </c>
      <c r="S130">
        <f>H130*(K130*10)</f>
        <v>7.4148303159393331E-2</v>
      </c>
      <c r="T130">
        <f>IF(H130&gt;0,IF(K130&gt;0,1,0),0)</f>
        <v>1</v>
      </c>
      <c r="U130">
        <f>IF(M130&gt;1000,1,0)</f>
        <v>1</v>
      </c>
      <c r="V130">
        <f>IF(T130=1,IF(U130=1, H130*(K130*10), 0),0)</f>
        <v>7.4148303159393331E-2</v>
      </c>
    </row>
    <row r="131" spans="1:22" ht="19">
      <c r="A131" s="3">
        <v>42979</v>
      </c>
      <c r="B131" s="1" t="s">
        <v>119</v>
      </c>
      <c r="C131" s="1">
        <f>(R131-N131)/N131*100</f>
        <v>0.91631032376297239</v>
      </c>
      <c r="D131" s="1">
        <f>IF((R131-N131)/N131*100 &gt;=1.5,1,0)</f>
        <v>0</v>
      </c>
      <c r="E131">
        <v>8.08</v>
      </c>
      <c r="F131">
        <v>8.2149999999999999</v>
      </c>
      <c r="G131">
        <v>4.4662892515200003E-2</v>
      </c>
      <c r="H131">
        <v>0.43005299770299998</v>
      </c>
      <c r="I131">
        <v>3.2627412027200001E-2</v>
      </c>
      <c r="J131">
        <v>-0.283822337318</v>
      </c>
      <c r="K131">
        <v>-5.4038059770400004E-3</v>
      </c>
      <c r="L131">
        <v>-0.85057541409899995</v>
      </c>
      <c r="M131">
        <v>10282</v>
      </c>
      <c r="N131">
        <v>8.1850000000000005</v>
      </c>
      <c r="O131">
        <v>1.2995049505</v>
      </c>
      <c r="P131">
        <v>0.48257888531900001</v>
      </c>
      <c r="Q131">
        <v>-0.81692606517599997</v>
      </c>
      <c r="R131">
        <v>8.26</v>
      </c>
      <c r="S131">
        <f>H131*(K131*10)</f>
        <v>-2.323922959431441E-2</v>
      </c>
      <c r="T131">
        <f>IF(H131&gt;0,IF(K131&gt;0,1,0),0)</f>
        <v>0</v>
      </c>
      <c r="U131">
        <f>IF(M131&gt;1000,1,0)</f>
        <v>1</v>
      </c>
      <c r="V131">
        <f>IF(T131=1,IF(U131=1, H131*(K131*10), 0),0)</f>
        <v>0</v>
      </c>
    </row>
    <row r="132" spans="1:22" ht="19">
      <c r="A132" s="3">
        <v>42979</v>
      </c>
      <c r="B132" s="1" t="s">
        <v>82</v>
      </c>
      <c r="C132" s="1">
        <f>(R132-N132)/N132*100</f>
        <v>0.74982958418540846</v>
      </c>
      <c r="D132" s="1">
        <f>IF((R132-N132)/N132*100 &gt;=1.5,1,0)</f>
        <v>0</v>
      </c>
      <c r="E132">
        <v>28.98</v>
      </c>
      <c r="F132">
        <v>29.56</v>
      </c>
      <c r="G132">
        <v>2.6527019653899999E-2</v>
      </c>
      <c r="H132">
        <v>0.40541962849300001</v>
      </c>
      <c r="I132">
        <v>5.7892612068000003E-3</v>
      </c>
      <c r="J132">
        <v>-0.20014354878599999</v>
      </c>
      <c r="K132">
        <v>-1.8449927316300001E-2</v>
      </c>
      <c r="L132">
        <v>-0.65304239407599995</v>
      </c>
      <c r="M132">
        <v>100</v>
      </c>
      <c r="N132">
        <v>29.34</v>
      </c>
      <c r="O132">
        <v>1.24223602484</v>
      </c>
      <c r="P132">
        <v>-0.18145954520599999</v>
      </c>
      <c r="Q132">
        <v>-1.42369557005</v>
      </c>
      <c r="R132">
        <v>29.56</v>
      </c>
      <c r="S132">
        <f>H132*(K132*10)</f>
        <v>-7.4799626782972001E-2</v>
      </c>
      <c r="T132">
        <f>IF(H132&gt;0,IF(K132&gt;0,1,0),0)</f>
        <v>0</v>
      </c>
      <c r="U132">
        <f>IF(M132&gt;1000,1,0)</f>
        <v>0</v>
      </c>
      <c r="V132">
        <f>IF(T132=1,IF(U132=1, H132*(K132*10), 0),0)</f>
        <v>0</v>
      </c>
    </row>
    <row r="133" spans="1:22" ht="19">
      <c r="A133" s="3">
        <v>42979</v>
      </c>
      <c r="B133" s="1" t="s">
        <v>136</v>
      </c>
      <c r="C133" s="1">
        <f>(R133-N133)/N133*100</f>
        <v>-0.14005602240897552</v>
      </c>
      <c r="D133" s="1">
        <f>IF((R133-N133)/N133*100 &gt;=1.5,1,0)</f>
        <v>0</v>
      </c>
      <c r="E133">
        <v>17.7</v>
      </c>
      <c r="F133">
        <v>17.850000000000001</v>
      </c>
      <c r="G133">
        <v>9.8416807751199997E-3</v>
      </c>
      <c r="H133">
        <v>0.40477105879500003</v>
      </c>
      <c r="I133">
        <v>-0.108527731283</v>
      </c>
      <c r="J133">
        <v>-1.5304152111500001E-3</v>
      </c>
      <c r="K133">
        <v>-0.14052512605100001</v>
      </c>
      <c r="L133">
        <v>0.11036579963</v>
      </c>
      <c r="M133">
        <v>500</v>
      </c>
      <c r="N133">
        <v>17.850000000000001</v>
      </c>
      <c r="O133">
        <v>0.84745762711899997</v>
      </c>
      <c r="P133">
        <v>-3.0380078163499999</v>
      </c>
      <c r="Q133">
        <v>-3.8854654434699998</v>
      </c>
      <c r="R133">
        <v>17.824999999999999</v>
      </c>
      <c r="S133">
        <f>H133*(K133*10)</f>
        <v>-0.5688050405896411</v>
      </c>
      <c r="T133">
        <f>IF(H133&gt;0,IF(K133&gt;0,1,0),0)</f>
        <v>0</v>
      </c>
      <c r="U133">
        <f>IF(M133&gt;1000,1,0)</f>
        <v>0</v>
      </c>
      <c r="V133">
        <f>IF(T133=1,IF(U133=1, H133*(K133*10), 0),0)</f>
        <v>0</v>
      </c>
    </row>
    <row r="134" spans="1:22" ht="19">
      <c r="A134" s="3">
        <v>42979</v>
      </c>
      <c r="B134" s="1" t="s">
        <v>98</v>
      </c>
      <c r="C134" s="1">
        <f>(R134-N134)/N134*100</f>
        <v>-0.80941869021338797</v>
      </c>
      <c r="D134" s="1">
        <f>IF((R134-N134)/N134*100 &gt;=1.5,1,0)</f>
        <v>0</v>
      </c>
      <c r="E134">
        <v>33.799999999999997</v>
      </c>
      <c r="F134">
        <v>34</v>
      </c>
      <c r="G134">
        <v>2.00990628674E-2</v>
      </c>
      <c r="H134">
        <v>0.398269115359</v>
      </c>
      <c r="I134">
        <v>-7.0839046680000002E-3</v>
      </c>
      <c r="J134">
        <v>0.25895381935099998</v>
      </c>
      <c r="K134">
        <v>-8.0085901714900005E-3</v>
      </c>
      <c r="L134">
        <v>-0.53913044742500005</v>
      </c>
      <c r="M134">
        <v>2900</v>
      </c>
      <c r="N134">
        <v>33.975000000000001</v>
      </c>
      <c r="O134">
        <v>0.51775147928999998</v>
      </c>
      <c r="P134">
        <v>-2.28899910569E-2</v>
      </c>
      <c r="Q134">
        <v>-0.54064147034700005</v>
      </c>
      <c r="R134">
        <v>33.700000000000003</v>
      </c>
      <c r="S134">
        <f>H134*(K134*10)</f>
        <v>-3.1895741228721047E-2</v>
      </c>
      <c r="T134">
        <f>IF(H134&gt;0,IF(K134&gt;0,1,0),0)</f>
        <v>0</v>
      </c>
      <c r="U134">
        <f>IF(M134&gt;1000,1,0)</f>
        <v>1</v>
      </c>
      <c r="V134">
        <f>IF(T134=1,IF(U134=1, H134*(K134*10), 0),0)</f>
        <v>0</v>
      </c>
    </row>
    <row r="135" spans="1:22" ht="19">
      <c r="A135" s="3">
        <v>42979</v>
      </c>
      <c r="B135" s="1" t="s">
        <v>74</v>
      </c>
      <c r="C135" s="1">
        <f>(R135-N135)/N135*100</f>
        <v>2.5889046941678626</v>
      </c>
      <c r="D135" s="1">
        <f>IF((R135-N135)/N135*100 &gt;=1.5,1,0)</f>
        <v>1</v>
      </c>
      <c r="E135">
        <v>17.3</v>
      </c>
      <c r="F135">
        <v>17.649999999999999</v>
      </c>
      <c r="G135">
        <v>4.6427579093599999E-2</v>
      </c>
      <c r="H135">
        <v>0.38320636207499997</v>
      </c>
      <c r="I135">
        <v>3.8393768674899999E-2</v>
      </c>
      <c r="J135">
        <v>0.81082652272099998</v>
      </c>
      <c r="K135">
        <v>4.3475070753099997E-2</v>
      </c>
      <c r="L135">
        <v>-0.71867963920599998</v>
      </c>
      <c r="M135">
        <v>2600</v>
      </c>
      <c r="N135">
        <v>17.574999999999999</v>
      </c>
      <c r="O135">
        <v>1.5895953757200001</v>
      </c>
      <c r="P135">
        <v>1.4351286644000001</v>
      </c>
      <c r="Q135">
        <v>-0.15446671132600001</v>
      </c>
      <c r="R135">
        <v>18.03</v>
      </c>
      <c r="S135">
        <f>H135*(K135*10)</f>
        <v>0.1665992370424868</v>
      </c>
      <c r="T135">
        <f>IF(H135&gt;0,IF(K135&gt;0,1,0),0)</f>
        <v>1</v>
      </c>
      <c r="U135">
        <f>IF(M135&gt;1000,1,0)</f>
        <v>1</v>
      </c>
      <c r="V135">
        <f>IF(T135=1,IF(U135=1, H135*(K135*10), 0),0)</f>
        <v>0.1665992370424868</v>
      </c>
    </row>
    <row r="136" spans="1:22" ht="19">
      <c r="A136" s="3">
        <v>42979</v>
      </c>
      <c r="B136" s="1" t="s">
        <v>100</v>
      </c>
      <c r="C136" s="1">
        <f>(R136-N136)/N136*100</f>
        <v>0.37523452157598813</v>
      </c>
      <c r="D136" s="1">
        <f>IF((R136-N136)/N136*100 &gt;=1.5,1,0)</f>
        <v>0</v>
      </c>
      <c r="E136">
        <v>31.6</v>
      </c>
      <c r="F136">
        <v>31.954999999999998</v>
      </c>
      <c r="G136">
        <v>2.8838692570400001E-2</v>
      </c>
      <c r="H136">
        <v>0.33494709277200002</v>
      </c>
      <c r="I136">
        <v>5.9566992204200002E-3</v>
      </c>
      <c r="J136">
        <v>1.0292161494600001</v>
      </c>
      <c r="K136">
        <v>-2.5040959757399998E-2</v>
      </c>
      <c r="L136">
        <v>0.74218518455299998</v>
      </c>
      <c r="M136">
        <v>3200</v>
      </c>
      <c r="N136">
        <v>31.98</v>
      </c>
      <c r="O136">
        <v>1.2025316455699999</v>
      </c>
      <c r="P136">
        <v>1.1166726306899999</v>
      </c>
      <c r="Q136">
        <v>-8.5859014875799999E-2</v>
      </c>
      <c r="R136">
        <v>32.1</v>
      </c>
      <c r="S136">
        <f>H136*(K136*10)</f>
        <v>-8.3873966709617775E-2</v>
      </c>
      <c r="T136">
        <f>IF(H136&gt;0,IF(K136&gt;0,1,0),0)</f>
        <v>0</v>
      </c>
      <c r="U136">
        <f>IF(M136&gt;1000,1,0)</f>
        <v>1</v>
      </c>
      <c r="V136">
        <f>IF(T136=1,IF(U136=1, H136*(K136*10), 0),0)</f>
        <v>0</v>
      </c>
    </row>
    <row r="137" spans="1:22" ht="19">
      <c r="A137" s="3">
        <v>42979</v>
      </c>
      <c r="B137" s="1" t="s">
        <v>88</v>
      </c>
      <c r="C137" s="1">
        <f>(R137-N137)/N137*100</f>
        <v>8.673026886383163E-2</v>
      </c>
      <c r="D137" s="1">
        <f>IF((R137-N137)/N137*100 &gt;=1.5,1,0)</f>
        <v>0</v>
      </c>
      <c r="E137">
        <v>23.16</v>
      </c>
      <c r="F137">
        <v>22.844999999999999</v>
      </c>
      <c r="G137">
        <v>-1.5503880693999999E-2</v>
      </c>
      <c r="H137">
        <v>0.32636540816499998</v>
      </c>
      <c r="I137">
        <v>9.6808163303899999E-4</v>
      </c>
      <c r="J137">
        <v>-0.22535329758299999</v>
      </c>
      <c r="K137">
        <v>2.4151487111E-2</v>
      </c>
      <c r="L137">
        <v>-0.70905887191399997</v>
      </c>
      <c r="M137">
        <v>200</v>
      </c>
      <c r="N137">
        <v>23.06</v>
      </c>
      <c r="O137">
        <v>-0.43177892918799998</v>
      </c>
      <c r="P137">
        <v>-0.22780743428200001</v>
      </c>
      <c r="Q137">
        <v>0.203971494906</v>
      </c>
      <c r="R137">
        <v>23.08</v>
      </c>
      <c r="S137">
        <f>H137*(K137*10)</f>
        <v>7.8822099487732514E-2</v>
      </c>
      <c r="T137">
        <f>IF(H137&gt;0,IF(K137&gt;0,1,0),0)</f>
        <v>1</v>
      </c>
      <c r="U137">
        <f>IF(M137&gt;1000,1,0)</f>
        <v>0</v>
      </c>
      <c r="V137">
        <f>IF(T137=1,IF(U137=1, H137*(K137*10), 0),0)</f>
        <v>0</v>
      </c>
    </row>
    <row r="138" spans="1:22" ht="19">
      <c r="A138" s="3">
        <v>42979</v>
      </c>
      <c r="B138" s="1" t="s">
        <v>52</v>
      </c>
      <c r="C138" s="1">
        <f>(R138-N138)/N138*100</f>
        <v>0</v>
      </c>
      <c r="D138" s="1">
        <f>IF((R138-N138)/N138*100 &gt;=1.5,1,0)</f>
        <v>0</v>
      </c>
      <c r="E138">
        <v>2.64</v>
      </c>
      <c r="F138">
        <v>2.67</v>
      </c>
      <c r="G138">
        <v>3.3829205947799999E-2</v>
      </c>
      <c r="H138">
        <v>0.302445289384</v>
      </c>
      <c r="I138">
        <v>-3.8319956090499999E-2</v>
      </c>
      <c r="J138">
        <v>0.262688679521</v>
      </c>
      <c r="K138">
        <v>-7.2569903967600005E-2</v>
      </c>
      <c r="L138">
        <v>-2.9032246181100001E-2</v>
      </c>
      <c r="M138">
        <v>1810</v>
      </c>
      <c r="N138">
        <v>2.67</v>
      </c>
      <c r="O138">
        <v>1.13636363636</v>
      </c>
      <c r="P138">
        <v>-1.2033270495599999</v>
      </c>
      <c r="Q138">
        <v>-2.33969068592</v>
      </c>
      <c r="R138">
        <v>2.67</v>
      </c>
      <c r="S138">
        <f>H138*(K138*10)</f>
        <v>-0.21948425606049873</v>
      </c>
      <c r="T138">
        <f>IF(H138&gt;0,IF(K138&gt;0,1,0),0)</f>
        <v>0</v>
      </c>
      <c r="U138">
        <f>IF(M138&gt;1000,1,0)</f>
        <v>1</v>
      </c>
      <c r="V138">
        <f>IF(T138=1,IF(U138=1, H138*(K138*10), 0),0)</f>
        <v>0</v>
      </c>
    </row>
    <row r="139" spans="1:22" ht="19">
      <c r="A139" s="3">
        <v>42979</v>
      </c>
      <c r="B139" s="1" t="s">
        <v>75</v>
      </c>
      <c r="C139" s="1">
        <f>(R139-N139)/N139*100</f>
        <v>-0.39370078740156644</v>
      </c>
      <c r="D139" s="1">
        <f>IF((R139-N139)/N139*100 &gt;=1.5,1,0)</f>
        <v>0</v>
      </c>
      <c r="E139">
        <v>6.5</v>
      </c>
      <c r="F139">
        <v>6</v>
      </c>
      <c r="G139">
        <v>-0.13159057071999999</v>
      </c>
      <c r="H139">
        <v>0.287158808933</v>
      </c>
      <c r="I139">
        <v>-0.194989951568</v>
      </c>
      <c r="J139">
        <v>7.0118160244399999</v>
      </c>
      <c r="K139">
        <v>-6.1229004822300002E-2</v>
      </c>
      <c r="L139">
        <v>6.6820645451500003</v>
      </c>
      <c r="M139">
        <v>9300</v>
      </c>
      <c r="N139">
        <v>6.35</v>
      </c>
      <c r="O139">
        <v>-2.30769230769</v>
      </c>
      <c r="P139">
        <v>1.20287568051</v>
      </c>
      <c r="Q139">
        <v>3.5105679882</v>
      </c>
      <c r="R139">
        <v>6.3250000000000002</v>
      </c>
      <c r="S139">
        <f>H139*(K139*10)</f>
        <v>-0.17582448096924583</v>
      </c>
      <c r="T139">
        <f>IF(H139&gt;0,IF(K139&gt;0,1,0),0)</f>
        <v>0</v>
      </c>
      <c r="U139">
        <f>IF(M139&gt;1000,1,0)</f>
        <v>1</v>
      </c>
      <c r="V139">
        <f>IF(T139=1,IF(U139=1, H139*(K139*10), 0),0)</f>
        <v>0</v>
      </c>
    </row>
    <row r="140" spans="1:22" ht="19">
      <c r="A140" s="3">
        <v>42979</v>
      </c>
      <c r="B140" s="1" t="s">
        <v>102</v>
      </c>
      <c r="C140" s="1">
        <f>(R140-N140)/N140*100</f>
        <v>1.7230376515634944</v>
      </c>
      <c r="D140" s="1">
        <f>IF((R140-N140)/N140*100 &gt;=1.5,1,0)</f>
        <v>1</v>
      </c>
      <c r="E140">
        <v>15.51</v>
      </c>
      <c r="F140">
        <v>15.87</v>
      </c>
      <c r="G140">
        <v>3.69937596361E-2</v>
      </c>
      <c r="H140">
        <v>0.270123106399</v>
      </c>
      <c r="I140">
        <v>-4.4623970969799999E-4</v>
      </c>
      <c r="J140">
        <v>0.38972414921999998</v>
      </c>
      <c r="K140">
        <v>-2.12044989215E-2</v>
      </c>
      <c r="L140">
        <v>-0.22529938458900001</v>
      </c>
      <c r="M140">
        <v>22982</v>
      </c>
      <c r="N140">
        <v>15.67</v>
      </c>
      <c r="O140">
        <v>1.0315925209500001</v>
      </c>
      <c r="P140">
        <v>0.260528096584</v>
      </c>
      <c r="Q140">
        <v>-0.77106442437</v>
      </c>
      <c r="R140">
        <v>15.94</v>
      </c>
      <c r="S140">
        <f>H140*(K140*10)</f>
        <v>-5.7278251183098254E-2</v>
      </c>
      <c r="T140">
        <f>IF(H140&gt;0,IF(K140&gt;0,1,0),0)</f>
        <v>0</v>
      </c>
      <c r="U140">
        <f>IF(M140&gt;1000,1,0)</f>
        <v>1</v>
      </c>
      <c r="V140">
        <f>IF(T140=1,IF(U140=1, H140*(K140*10), 0),0)</f>
        <v>0</v>
      </c>
    </row>
    <row r="141" spans="1:22" ht="19">
      <c r="A141" s="3">
        <v>42979</v>
      </c>
      <c r="B141" s="1" t="s">
        <v>126</v>
      </c>
      <c r="C141" s="1">
        <f>(R141-N141)/N141*100</f>
        <v>0.65394912985274212</v>
      </c>
      <c r="D141" s="1">
        <f>IF((R141-N141)/N141*100 &gt;=1.5,1,0)</f>
        <v>0</v>
      </c>
      <c r="E141">
        <v>14.92</v>
      </c>
      <c r="F141">
        <v>14.89</v>
      </c>
      <c r="G141">
        <v>1.0904933840700001E-3</v>
      </c>
      <c r="H141">
        <v>0.264149388135</v>
      </c>
      <c r="I141">
        <v>8.5589228899799995E-3</v>
      </c>
      <c r="J141">
        <v>0.27902702817899999</v>
      </c>
      <c r="K141">
        <v>4.9348079521899998E-3</v>
      </c>
      <c r="L141">
        <v>7.0795090322299997E-2</v>
      </c>
      <c r="M141">
        <v>17786</v>
      </c>
      <c r="N141">
        <v>14.94</v>
      </c>
      <c r="O141">
        <v>0.134048257373</v>
      </c>
      <c r="P141">
        <v>0.33771258822700001</v>
      </c>
      <c r="Q141">
        <v>0.20366433085399999</v>
      </c>
      <c r="R141">
        <v>15.037699999999999</v>
      </c>
      <c r="S141">
        <f>H141*(K141*10)</f>
        <v>1.3035265011347207E-2</v>
      </c>
      <c r="T141">
        <f>IF(H141&gt;0,IF(K141&gt;0,1,0),0)</f>
        <v>1</v>
      </c>
      <c r="U141">
        <f>IF(M141&gt;1000,1,0)</f>
        <v>1</v>
      </c>
      <c r="V141">
        <f>IF(T141=1,IF(U141=1, H141*(K141*10), 0),0)</f>
        <v>1.3035265011347207E-2</v>
      </c>
    </row>
    <row r="142" spans="1:22" ht="19">
      <c r="A142" s="3">
        <v>42979</v>
      </c>
      <c r="B142" s="1" t="s">
        <v>125</v>
      </c>
      <c r="C142" s="1">
        <f>(R142-N142)/N142*100</f>
        <v>1.1051574012056324</v>
      </c>
      <c r="D142" s="1">
        <f>IF((R142-N142)/N142*100 &gt;=1.5,1,0)</f>
        <v>0</v>
      </c>
      <c r="E142">
        <v>29.66</v>
      </c>
      <c r="F142">
        <v>30.2</v>
      </c>
      <c r="G142">
        <v>1.89008271985E-2</v>
      </c>
      <c r="H142">
        <v>0.26228377926800001</v>
      </c>
      <c r="I142">
        <v>5.5427216767600001E-3</v>
      </c>
      <c r="J142">
        <v>-0.469593135105</v>
      </c>
      <c r="K142">
        <v>-1.38789157448E-2</v>
      </c>
      <c r="L142">
        <v>-0.71866037070400002</v>
      </c>
      <c r="M142">
        <v>1100</v>
      </c>
      <c r="N142">
        <v>29.86</v>
      </c>
      <c r="O142">
        <v>0.67430883344600001</v>
      </c>
      <c r="P142">
        <v>-0.34782507508900001</v>
      </c>
      <c r="Q142">
        <v>-1.0221339085300001</v>
      </c>
      <c r="R142">
        <v>30.19</v>
      </c>
      <c r="S142">
        <f>H142*(K142*10)</f>
        <v>-3.6402144736882927E-2</v>
      </c>
      <c r="T142">
        <f>IF(H142&gt;0,IF(K142&gt;0,1,0),0)</f>
        <v>0</v>
      </c>
      <c r="U142">
        <f>IF(M142&gt;1000,1,0)</f>
        <v>1</v>
      </c>
      <c r="V142">
        <f>IF(T142=1,IF(U142=1, H142*(K142*10), 0),0)</f>
        <v>0</v>
      </c>
    </row>
    <row r="143" spans="1:22" ht="19">
      <c r="A143" s="3">
        <v>42979</v>
      </c>
      <c r="B143" s="1" t="s">
        <v>86</v>
      </c>
      <c r="C143" s="1">
        <f>(R143-N143)/N143*100</f>
        <v>9.2626898851434353E-2</v>
      </c>
      <c r="D143" s="1">
        <f>IF((R143-N143)/N143*100 &gt;=1.5,1,0)</f>
        <v>0</v>
      </c>
      <c r="E143">
        <v>26.9</v>
      </c>
      <c r="F143">
        <v>26.9</v>
      </c>
      <c r="G143">
        <v>5.7058140856000002E-3</v>
      </c>
      <c r="H143">
        <v>0.25891900135700002</v>
      </c>
      <c r="I143">
        <v>2.0287375700600001E-2</v>
      </c>
      <c r="J143">
        <v>0.26503297967299999</v>
      </c>
      <c r="K143">
        <v>2.02845243121E-2</v>
      </c>
      <c r="L143">
        <v>-0.11435166607199999</v>
      </c>
      <c r="M143">
        <v>2100</v>
      </c>
      <c r="N143">
        <v>26.99</v>
      </c>
      <c r="O143">
        <v>0.33457249070599998</v>
      </c>
      <c r="P143">
        <v>0.601646694067</v>
      </c>
      <c r="Q143">
        <v>0.26707420336100002</v>
      </c>
      <c r="R143">
        <v>27.015000000000001</v>
      </c>
      <c r="S143">
        <f>H143*(K143*10)</f>
        <v>5.25204877789072E-2</v>
      </c>
      <c r="T143">
        <f>IF(H143&gt;0,IF(K143&gt;0,1,0),0)</f>
        <v>1</v>
      </c>
      <c r="U143">
        <f>IF(M143&gt;1000,1,0)</f>
        <v>1</v>
      </c>
      <c r="V143">
        <f>IF(T143=1,IF(U143=1, H143*(K143*10), 0),0)</f>
        <v>5.25204877789072E-2</v>
      </c>
    </row>
    <row r="144" spans="1:22" ht="19">
      <c r="A144" s="3">
        <v>42979</v>
      </c>
      <c r="B144" s="1" t="s">
        <v>62</v>
      </c>
      <c r="C144" s="1">
        <f>(R144-N144)/N144*100</f>
        <v>-0.43394406943105046</v>
      </c>
      <c r="D144" s="1">
        <f>IF((R144-N144)/N144*100 &gt;=1.5,1,0)</f>
        <v>0</v>
      </c>
      <c r="E144">
        <v>40.229999999999997</v>
      </c>
      <c r="F144">
        <v>41.01</v>
      </c>
      <c r="G144">
        <v>0.115915090124</v>
      </c>
      <c r="H144">
        <v>0.24087787276200001</v>
      </c>
      <c r="I144">
        <v>7.2826207732300002E-2</v>
      </c>
      <c r="J144">
        <v>-0.51114745737099998</v>
      </c>
      <c r="K144">
        <v>-4.4398940672699998E-2</v>
      </c>
      <c r="L144">
        <v>-0.72247594966799999</v>
      </c>
      <c r="M144">
        <v>900</v>
      </c>
      <c r="N144">
        <v>41.48</v>
      </c>
      <c r="O144">
        <v>3.1071339796199999</v>
      </c>
      <c r="P144">
        <v>1.89317227316</v>
      </c>
      <c r="Q144">
        <v>-1.2139617064599999</v>
      </c>
      <c r="R144">
        <v>41.3</v>
      </c>
      <c r="S144">
        <f>H144*(K144*10)</f>
        <v>-0.10694722382126218</v>
      </c>
      <c r="T144">
        <f>IF(H144&gt;0,IF(K144&gt;0,1,0),0)</f>
        <v>0</v>
      </c>
      <c r="U144">
        <f>IF(M144&gt;1000,1,0)</f>
        <v>0</v>
      </c>
      <c r="V144">
        <f>IF(T144=1,IF(U144=1, H144*(K144*10), 0),0)</f>
        <v>0</v>
      </c>
    </row>
    <row r="145" spans="1:22" ht="19">
      <c r="A145" s="3">
        <v>42979</v>
      </c>
      <c r="B145" s="1" t="s">
        <v>142</v>
      </c>
      <c r="C145" s="1">
        <f>(R145-N145)/N145*100</f>
        <v>-0.52669060830288872</v>
      </c>
      <c r="D145" s="1">
        <f>IF((R145-N145)/N145*100 &gt;=1.5,1,0)</f>
        <v>0</v>
      </c>
      <c r="E145">
        <v>52.53</v>
      </c>
      <c r="F145">
        <v>52.05</v>
      </c>
      <c r="G145">
        <v>-4.0069269173400001E-4</v>
      </c>
      <c r="H145">
        <v>0.24019300798900001</v>
      </c>
      <c r="I145">
        <v>3.0227544635600002E-3</v>
      </c>
      <c r="J145">
        <v>4.9061784529700003E-2</v>
      </c>
      <c r="K145">
        <v>9.7182203023799991E-3</v>
      </c>
      <c r="L145">
        <v>-0.32192719856699997</v>
      </c>
      <c r="M145">
        <v>13943</v>
      </c>
      <c r="N145">
        <v>52.516599999999997</v>
      </c>
      <c r="O145">
        <v>-2.5509232819299999E-2</v>
      </c>
      <c r="P145">
        <v>-7.3701718920199999E-2</v>
      </c>
      <c r="Q145">
        <v>-4.8192486100900003E-2</v>
      </c>
      <c r="R145">
        <v>52.24</v>
      </c>
      <c r="S145">
        <f>H145*(K145*10)</f>
        <v>2.334248566728421E-2</v>
      </c>
      <c r="T145">
        <f>IF(H145&gt;0,IF(K145&gt;0,1,0),0)</f>
        <v>1</v>
      </c>
      <c r="U145">
        <f>IF(M145&gt;1000,1,0)</f>
        <v>1</v>
      </c>
      <c r="V145">
        <f>IF(T145=1,IF(U145=1, H145*(K145*10), 0),0)</f>
        <v>2.334248566728421E-2</v>
      </c>
    </row>
    <row r="146" spans="1:22" ht="19">
      <c r="A146" s="3">
        <v>42979</v>
      </c>
      <c r="B146" s="1" t="s">
        <v>112</v>
      </c>
      <c r="C146" s="1">
        <f>(R146-N146)/N146*100</f>
        <v>-0.38022813688213464</v>
      </c>
      <c r="D146" s="1">
        <f>IF((R146-N146)/N146*100 &gt;=1.5,1,0)</f>
        <v>0</v>
      </c>
      <c r="E146">
        <v>13.05</v>
      </c>
      <c r="F146">
        <v>13.05</v>
      </c>
      <c r="G146">
        <v>8.5954251467499996E-3</v>
      </c>
      <c r="H146">
        <v>0.23361431860500001</v>
      </c>
      <c r="I146">
        <v>-2.07761999457E-2</v>
      </c>
      <c r="J146">
        <v>0.24117578070599999</v>
      </c>
      <c r="K146">
        <v>-4.9814701854999997E-2</v>
      </c>
      <c r="L146">
        <v>0.407546051199</v>
      </c>
      <c r="M146">
        <v>400</v>
      </c>
      <c r="N146">
        <v>13.15</v>
      </c>
      <c r="O146">
        <v>0.76628352490399998</v>
      </c>
      <c r="P146">
        <v>-0.37733675272900002</v>
      </c>
      <c r="Q146">
        <v>-1.14362027763</v>
      </c>
      <c r="R146">
        <v>13.1</v>
      </c>
      <c r="S146">
        <f>H146*(K146*10)</f>
        <v>-0.11637427630367055</v>
      </c>
      <c r="T146">
        <f>IF(H146&gt;0,IF(K146&gt;0,1,0),0)</f>
        <v>0</v>
      </c>
      <c r="U146">
        <f>IF(M146&gt;1000,1,0)</f>
        <v>0</v>
      </c>
      <c r="V146">
        <f>IF(T146=1,IF(U146=1, H146*(K146*10), 0),0)</f>
        <v>0</v>
      </c>
    </row>
    <row r="147" spans="1:22" ht="19">
      <c r="A147" s="3">
        <v>42979</v>
      </c>
      <c r="B147" s="1" t="s">
        <v>121</v>
      </c>
      <c r="C147" s="1">
        <f>(R147-N147)/N147*100</f>
        <v>0.41803528582968763</v>
      </c>
      <c r="D147" s="1">
        <f>IF((R147-N147)/N147*100 &gt;=1.5,1,0)</f>
        <v>0</v>
      </c>
      <c r="E147">
        <v>57.62</v>
      </c>
      <c r="F147">
        <v>58.47</v>
      </c>
      <c r="G147">
        <v>2.0907628959500001E-2</v>
      </c>
      <c r="H147">
        <v>0.22727078691300001</v>
      </c>
      <c r="I147">
        <v>3.3436823123400003E-2</v>
      </c>
      <c r="J147">
        <v>0.21989217893900001</v>
      </c>
      <c r="K147">
        <v>7.3789787733E-3</v>
      </c>
      <c r="L147">
        <v>0.10399432770600001</v>
      </c>
      <c r="M147">
        <v>700</v>
      </c>
      <c r="N147">
        <v>58.057299999999998</v>
      </c>
      <c r="O147">
        <v>0.758937868796</v>
      </c>
      <c r="P147">
        <v>1.0162529468599999</v>
      </c>
      <c r="Q147">
        <v>0.25731507806600001</v>
      </c>
      <c r="R147">
        <v>58.3</v>
      </c>
      <c r="S147">
        <f>H147*(K147*10)</f>
        <v>1.6770263124222147E-2</v>
      </c>
      <c r="T147">
        <f>IF(H147&gt;0,IF(K147&gt;0,1,0),0)</f>
        <v>1</v>
      </c>
      <c r="U147">
        <f>IF(M147&gt;1000,1,0)</f>
        <v>0</v>
      </c>
      <c r="V147">
        <f>IF(T147=1,IF(U147=1, H147*(K147*10), 0),0)</f>
        <v>0</v>
      </c>
    </row>
    <row r="148" spans="1:22" ht="19">
      <c r="A148" s="3">
        <v>42979</v>
      </c>
      <c r="B148" s="1" t="s">
        <v>64</v>
      </c>
      <c r="C148" s="1">
        <f>(R148-N148)/N148*100</f>
        <v>0.16000000000000228</v>
      </c>
      <c r="D148" s="1">
        <f>IF((R148-N148)/N148*100 &gt;=1.5,1,0)</f>
        <v>0</v>
      </c>
      <c r="E148">
        <v>31.25</v>
      </c>
      <c r="F148">
        <v>31.2</v>
      </c>
      <c r="G148">
        <v>1.8701807351799999E-3</v>
      </c>
      <c r="H148">
        <v>0.19150585451400001</v>
      </c>
      <c r="I148">
        <v>1.0503813543E-2</v>
      </c>
      <c r="J148">
        <v>-0.18752753413699999</v>
      </c>
      <c r="K148">
        <v>1.8733086828600001E-2</v>
      </c>
      <c r="L148">
        <v>-0.59223582482299997</v>
      </c>
      <c r="M148">
        <v>400</v>
      </c>
      <c r="N148">
        <v>31.25</v>
      </c>
      <c r="O148">
        <v>0</v>
      </c>
      <c r="P148">
        <v>0.27919062832800001</v>
      </c>
      <c r="Q148">
        <v>0.27919062832800001</v>
      </c>
      <c r="R148">
        <v>31.3</v>
      </c>
      <c r="S148">
        <f>H148*(K148*10)</f>
        <v>3.587495800796002E-2</v>
      </c>
      <c r="T148">
        <f>IF(H148&gt;0,IF(K148&gt;0,1,0),0)</f>
        <v>1</v>
      </c>
      <c r="U148">
        <f>IF(M148&gt;1000,1,0)</f>
        <v>0</v>
      </c>
      <c r="V148">
        <f>IF(T148=1,IF(U148=1, H148*(K148*10), 0),0)</f>
        <v>0</v>
      </c>
    </row>
    <row r="149" spans="1:22" ht="19">
      <c r="A149" s="3">
        <v>42979</v>
      </c>
      <c r="B149" s="1" t="s">
        <v>107</v>
      </c>
      <c r="C149" s="1">
        <f>(R149-N149)/N149*100</f>
        <v>-0.28011204481791413</v>
      </c>
      <c r="D149" s="1">
        <f>IF((R149-N149)/N149*100 &gt;=1.5,1,0)</f>
        <v>0</v>
      </c>
      <c r="E149">
        <v>6.26</v>
      </c>
      <c r="F149">
        <v>6.23</v>
      </c>
      <c r="G149">
        <v>-1.7085214893300001E-2</v>
      </c>
      <c r="H149">
        <v>0.19114964929600001</v>
      </c>
      <c r="I149">
        <v>7.3847828883300002E-3</v>
      </c>
      <c r="J149">
        <v>-8.2280621992899997E-2</v>
      </c>
      <c r="K149">
        <v>2.2863539036E-2</v>
      </c>
      <c r="L149">
        <v>-0.238553695536</v>
      </c>
      <c r="M149">
        <v>22795</v>
      </c>
      <c r="N149">
        <v>6.2474999999999996</v>
      </c>
      <c r="O149">
        <v>-0.199680511182</v>
      </c>
      <c r="P149">
        <v>0.30763959279399999</v>
      </c>
      <c r="Q149">
        <v>0.507320103977</v>
      </c>
      <c r="R149">
        <v>6.23</v>
      </c>
      <c r="S149">
        <f>H149*(K149*10)</f>
        <v>4.3703574683968058E-2</v>
      </c>
      <c r="T149">
        <f>IF(H149&gt;0,IF(K149&gt;0,1,0),0)</f>
        <v>1</v>
      </c>
      <c r="U149">
        <f>IF(M149&gt;1000,1,0)</f>
        <v>1</v>
      </c>
      <c r="V149">
        <f>IF(T149=1,IF(U149=1, H149*(K149*10), 0),0)</f>
        <v>4.3703574683968058E-2</v>
      </c>
    </row>
    <row r="150" spans="1:22" ht="19">
      <c r="A150" s="3">
        <v>42979</v>
      </c>
      <c r="B150" s="1" t="s">
        <v>108</v>
      </c>
      <c r="C150" s="1">
        <f>(R150-N150)/N150*100</f>
        <v>0.56839017235057254</v>
      </c>
      <c r="D150" s="1">
        <f>IF((R150-N150)/N150*100 &gt;=1.5,1,0)</f>
        <v>0</v>
      </c>
      <c r="E150">
        <v>27.33</v>
      </c>
      <c r="F150">
        <v>27.35</v>
      </c>
      <c r="G150">
        <v>-7.615677084E-3</v>
      </c>
      <c r="H150">
        <v>0.105829419529</v>
      </c>
      <c r="I150" s="2">
        <v>7.12670429878E-5</v>
      </c>
      <c r="J150">
        <v>-0.228233152897</v>
      </c>
      <c r="K150">
        <v>1.25189157457E-2</v>
      </c>
      <c r="L150">
        <v>-0.43683272760500003</v>
      </c>
      <c r="M150">
        <v>15926</v>
      </c>
      <c r="N150">
        <v>27.27</v>
      </c>
      <c r="O150">
        <v>-0.219538968167</v>
      </c>
      <c r="P150">
        <v>-0.27076400836199999</v>
      </c>
      <c r="Q150">
        <v>-5.1225040195000002E-2</v>
      </c>
      <c r="R150">
        <v>27.425000000000001</v>
      </c>
      <c r="S150">
        <f>H150*(K150*10)</f>
        <v>1.3248695864998892E-2</v>
      </c>
      <c r="T150">
        <f>IF(H150&gt;0,IF(K150&gt;0,1,0),0)</f>
        <v>1</v>
      </c>
      <c r="U150">
        <f>IF(M150&gt;1000,1,0)</f>
        <v>1</v>
      </c>
      <c r="V150">
        <f>IF(T150=1,IF(U150=1, H150*(K150*10), 0),0)</f>
        <v>1.3248695864998892E-2</v>
      </c>
    </row>
    <row r="151" spans="1:22" ht="19">
      <c r="A151" s="3">
        <v>42979</v>
      </c>
      <c r="B151" s="1" t="s">
        <v>109</v>
      </c>
      <c r="C151" s="1">
        <f>(R151-N151)/N151*100</f>
        <v>-1.3779527559055174</v>
      </c>
      <c r="D151" s="1">
        <f>IF((R151-N151)/N151*100 &gt;=1.5,1,0)</f>
        <v>0</v>
      </c>
      <c r="E151">
        <v>5.0999999999999996</v>
      </c>
      <c r="F151">
        <v>4.9800000000000004</v>
      </c>
      <c r="G151">
        <v>-2.69435500057E-2</v>
      </c>
      <c r="H151">
        <v>8.1087637547199998E-2</v>
      </c>
      <c r="I151">
        <v>9.0428040070700003E-2</v>
      </c>
      <c r="J151">
        <v>-0.27000049223200001</v>
      </c>
      <c r="K151">
        <v>0.127258843531</v>
      </c>
      <c r="L151">
        <v>-0.55715727542100002</v>
      </c>
      <c r="M151">
        <v>3494</v>
      </c>
      <c r="N151">
        <v>5.08</v>
      </c>
      <c r="O151">
        <v>-0.392156862745</v>
      </c>
      <c r="P151">
        <v>1.6796754013699999</v>
      </c>
      <c r="Q151">
        <v>2.0718322641200002</v>
      </c>
      <c r="R151">
        <v>5.01</v>
      </c>
      <c r="S151">
        <f>H151*(K151*10)</f>
        <v>0.10319118978917566</v>
      </c>
      <c r="T151">
        <f>IF(H151&gt;0,IF(K151&gt;0,1,0),0)</f>
        <v>1</v>
      </c>
      <c r="U151">
        <f>IF(M151&gt;1000,1,0)</f>
        <v>1</v>
      </c>
      <c r="V151">
        <f>IF(T151=1,IF(U151=1, H151*(K151*10), 0),0)</f>
        <v>0.10319118978917566</v>
      </c>
    </row>
    <row r="152" spans="1:22" ht="19">
      <c r="A152" s="3">
        <v>42979</v>
      </c>
      <c r="B152" s="1" t="s">
        <v>123</v>
      </c>
      <c r="C152" s="1">
        <f>(R152-N152)/N152*100</f>
        <v>2.4301379554297857</v>
      </c>
      <c r="D152" s="1">
        <f>IF((R152-N152)/N152*100 &gt;=1.5,1,0)</f>
        <v>1</v>
      </c>
      <c r="E152">
        <v>141.4</v>
      </c>
      <c r="F152">
        <v>143.41999999999999</v>
      </c>
      <c r="G152">
        <v>2.5636492220600001E-4</v>
      </c>
      <c r="H152">
        <v>7.1226388191799994E-2</v>
      </c>
      <c r="I152">
        <v>2.15261139355E-2</v>
      </c>
      <c r="J152">
        <v>1.50971771339E-2</v>
      </c>
      <c r="K152">
        <v>2.0584177983599999E-2</v>
      </c>
      <c r="L152">
        <v>-4.2632848616000002E-2</v>
      </c>
      <c r="M152">
        <v>3500</v>
      </c>
      <c r="N152">
        <v>141.35</v>
      </c>
      <c r="O152">
        <v>-3.5360678925E-2</v>
      </c>
      <c r="P152">
        <v>0.357137224142</v>
      </c>
      <c r="Q152">
        <v>0.392497903067</v>
      </c>
      <c r="R152">
        <v>144.785</v>
      </c>
      <c r="S152">
        <f>H152*(K152*10)</f>
        <v>1.4661366516689964E-2</v>
      </c>
      <c r="T152">
        <f>IF(H152&gt;0,IF(K152&gt;0,1,0),0)</f>
        <v>1</v>
      </c>
      <c r="U152">
        <f>IF(M152&gt;1000,1,0)</f>
        <v>1</v>
      </c>
      <c r="V152">
        <f>IF(T152=1,IF(U152=1, H152*(K152*10), 0),0)</f>
        <v>1.4661366516689964E-2</v>
      </c>
    </row>
    <row r="153" spans="1:22" ht="19">
      <c r="A153" s="3">
        <v>42979</v>
      </c>
      <c r="B153" s="1" t="s">
        <v>111</v>
      </c>
      <c r="C153" s="1">
        <f>(R153-N153)/N153*100</f>
        <v>-0.18018018018016568</v>
      </c>
      <c r="D153" s="1">
        <f>IF((R153-N153)/N153*100 &gt;=1.5,1,0)</f>
        <v>0</v>
      </c>
      <c r="E153">
        <v>8.27</v>
      </c>
      <c r="F153">
        <v>8.2899999999999991</v>
      </c>
      <c r="G153">
        <v>2.47036075202E-2</v>
      </c>
      <c r="H153">
        <v>5.7884827809599998E-2</v>
      </c>
      <c r="I153">
        <v>2.8524072333499999E-2</v>
      </c>
      <c r="J153">
        <v>-0.27369857920099999</v>
      </c>
      <c r="K153">
        <v>1.70897642369E-3</v>
      </c>
      <c r="L153">
        <v>-0.28435622447499997</v>
      </c>
      <c r="M153">
        <v>14000</v>
      </c>
      <c r="N153">
        <v>8.3249999999999993</v>
      </c>
      <c r="O153">
        <v>0.66505441354299999</v>
      </c>
      <c r="P153">
        <v>0.40064115147399998</v>
      </c>
      <c r="Q153">
        <v>-0.26441326206799998</v>
      </c>
      <c r="R153">
        <v>8.31</v>
      </c>
      <c r="S153">
        <f>H153*(K153*10)</f>
        <v>9.8923806015961658E-4</v>
      </c>
      <c r="T153">
        <f>IF(H153&gt;0,IF(K153&gt;0,1,0),0)</f>
        <v>1</v>
      </c>
      <c r="U153">
        <f>IF(M153&gt;1000,1,0)</f>
        <v>1</v>
      </c>
      <c r="V153">
        <f>IF(T153=1,IF(U153=1, H153*(K153*10), 0),0)</f>
        <v>9.8923806015961658E-4</v>
      </c>
    </row>
    <row r="154" spans="1:22" ht="19">
      <c r="A154" s="3">
        <v>42979</v>
      </c>
      <c r="B154" s="1" t="s">
        <v>90</v>
      </c>
      <c r="C154" s="1">
        <f>(R154-N154)/N154*100</f>
        <v>-0.19282965363580798</v>
      </c>
      <c r="D154" s="1">
        <f>IF((R154-N154)/N154*100 &gt;=1.5,1,0)</f>
        <v>0</v>
      </c>
      <c r="E154">
        <v>49.36</v>
      </c>
      <c r="F154">
        <v>49.31</v>
      </c>
      <c r="G154">
        <v>-2.4195297298999999E-3</v>
      </c>
      <c r="H154">
        <v>5.0109415416000003E-2</v>
      </c>
      <c r="I154">
        <v>8.4671787249199996E-3</v>
      </c>
      <c r="J154">
        <v>-0.117277523467</v>
      </c>
      <c r="K154">
        <v>1.24480198169E-2</v>
      </c>
      <c r="L154">
        <v>-0.200173790475</v>
      </c>
      <c r="M154">
        <v>6330</v>
      </c>
      <c r="N154">
        <v>49.37</v>
      </c>
      <c r="O154">
        <v>2.0259319286900002E-2</v>
      </c>
      <c r="P154">
        <v>0.16294168878000001</v>
      </c>
      <c r="Q154">
        <v>0.14268236949300001</v>
      </c>
      <c r="R154">
        <v>49.274799999999999</v>
      </c>
      <c r="S154">
        <f>H154*(K154*10)</f>
        <v>6.237629961116424E-3</v>
      </c>
      <c r="T154">
        <f>IF(H154&gt;0,IF(K154&gt;0,1,0),0)</f>
        <v>1</v>
      </c>
      <c r="U154">
        <f>IF(M154&gt;1000,1,0)</f>
        <v>1</v>
      </c>
      <c r="V154">
        <f>IF(T154=1,IF(U154=1, H154*(K154*10), 0),0)</f>
        <v>6.237629961116424E-3</v>
      </c>
    </row>
    <row r="155" spans="1:22" ht="19">
      <c r="A155" s="3">
        <v>42979</v>
      </c>
      <c r="B155" s="1" t="s">
        <v>140</v>
      </c>
      <c r="C155" s="1">
        <f>(R155-N155)/N155*100</f>
        <v>-5.4200542005409275E-2</v>
      </c>
      <c r="D155" s="1">
        <f>IF((R155-N155)/N155*100 &gt;=1.5,1,0)</f>
        <v>0</v>
      </c>
      <c r="E155">
        <v>36.770000000000003</v>
      </c>
      <c r="F155">
        <v>36.880000000000003</v>
      </c>
      <c r="G155">
        <v>1.1105280150999999E-2</v>
      </c>
      <c r="H155">
        <v>4.9813362166399998E-2</v>
      </c>
      <c r="I155">
        <v>-7.3903586953000004E-3</v>
      </c>
      <c r="J155">
        <v>6.18163956215E-2</v>
      </c>
      <c r="K155">
        <v>-2.6949361246599999E-2</v>
      </c>
      <c r="L155">
        <v>0.19212246488099999</v>
      </c>
      <c r="M155">
        <v>300</v>
      </c>
      <c r="N155">
        <v>36.9</v>
      </c>
      <c r="O155">
        <v>0.35354908893100001</v>
      </c>
      <c r="P155">
        <v>-0.17251324125799999</v>
      </c>
      <c r="Q155">
        <v>-0.52606233018899995</v>
      </c>
      <c r="R155">
        <v>36.880000000000003</v>
      </c>
      <c r="S155">
        <f>H155*(K155*10)</f>
        <v>-1.3424382919300308E-2</v>
      </c>
      <c r="T155">
        <f>IF(H155&gt;0,IF(K155&gt;0,1,0),0)</f>
        <v>0</v>
      </c>
      <c r="U155">
        <f>IF(M155&gt;1000,1,0)</f>
        <v>0</v>
      </c>
      <c r="V155">
        <f>IF(T155=1,IF(U155=1, H155*(K155*10), 0),0)</f>
        <v>0</v>
      </c>
    </row>
    <row r="156" spans="1:22" ht="19">
      <c r="A156" s="3">
        <v>42979</v>
      </c>
      <c r="B156" s="1" t="s">
        <v>80</v>
      </c>
      <c r="C156" s="1">
        <f>(R156-N156)/N156*100</f>
        <v>-0.75512405609492017</v>
      </c>
      <c r="D156" s="1">
        <f>IF((R156-N156)/N156*100 &gt;=1.5,1,0)</f>
        <v>0</v>
      </c>
      <c r="E156">
        <v>13.93</v>
      </c>
      <c r="F156">
        <v>13.78</v>
      </c>
      <c r="G156">
        <v>-4.7822256772100001E-3</v>
      </c>
      <c r="H156">
        <v>3.3765528750800002E-2</v>
      </c>
      <c r="I156">
        <v>-2.9474084084499998E-2</v>
      </c>
      <c r="J156">
        <v>0.39836751357299999</v>
      </c>
      <c r="K156">
        <v>-2.1481757355700001E-2</v>
      </c>
      <c r="L156">
        <v>0.297264182032</v>
      </c>
      <c r="M156">
        <v>5600</v>
      </c>
      <c r="N156">
        <v>13.904999999999999</v>
      </c>
      <c r="O156">
        <v>-0.179468772434</v>
      </c>
      <c r="P156">
        <v>-0.55569168608499997</v>
      </c>
      <c r="Q156">
        <v>-0.376222913652</v>
      </c>
      <c r="R156">
        <v>13.8</v>
      </c>
      <c r="S156">
        <f>H156*(K156*10)</f>
        <v>-7.2534289561159782E-3</v>
      </c>
      <c r="T156">
        <f>IF(H156&gt;0,IF(K156&gt;0,1,0),0)</f>
        <v>0</v>
      </c>
      <c r="U156">
        <f>IF(M156&gt;1000,1,0)</f>
        <v>1</v>
      </c>
      <c r="V156">
        <f>IF(T156=1,IF(U156=1, H156*(K156*10), 0),0)</f>
        <v>0</v>
      </c>
    </row>
    <row r="157" spans="1:22" ht="19">
      <c r="A157" s="3">
        <v>42979</v>
      </c>
      <c r="B157" s="1" t="s">
        <v>134</v>
      </c>
      <c r="C157" s="1">
        <f>(R157-N157)/N157*100</f>
        <v>-0.10445205479452045</v>
      </c>
      <c r="D157" s="1">
        <f>IF((R157-N157)/N157*100 &gt;=1.5,1,0)</f>
        <v>0</v>
      </c>
      <c r="E157">
        <v>23.43</v>
      </c>
      <c r="F157">
        <v>23.265000000000001</v>
      </c>
      <c r="G157">
        <v>-1.0003104794E-2</v>
      </c>
      <c r="H157">
        <v>3.3252399579200002E-2</v>
      </c>
      <c r="I157">
        <v>-1.12170831907E-2</v>
      </c>
      <c r="J157">
        <v>-2.7722331728699999E-2</v>
      </c>
      <c r="K157">
        <v>-1.68184297106E-3</v>
      </c>
      <c r="L157">
        <v>-5.07814291988E-2</v>
      </c>
      <c r="M157">
        <v>13306</v>
      </c>
      <c r="N157">
        <v>23.36</v>
      </c>
      <c r="O157">
        <v>-0.29876227059299998</v>
      </c>
      <c r="P157">
        <v>-0.404431883976</v>
      </c>
      <c r="Q157">
        <v>-0.105669613383</v>
      </c>
      <c r="R157">
        <v>23.335599999999999</v>
      </c>
      <c r="S157">
        <f>H157*(K157*10)</f>
        <v>-5.5925314503156023E-4</v>
      </c>
      <c r="T157">
        <f>IF(H157&gt;0,IF(K157&gt;0,1,0),0)</f>
        <v>0</v>
      </c>
      <c r="U157">
        <f>IF(M157&gt;1000,1,0)</f>
        <v>1</v>
      </c>
      <c r="V157">
        <f>IF(T157=1,IF(U157=1, H157*(K157*10), 0),0)</f>
        <v>0</v>
      </c>
    </row>
    <row r="158" spans="1:22" ht="19">
      <c r="A158" s="3">
        <v>42979</v>
      </c>
      <c r="B158" s="1" t="s">
        <v>96</v>
      </c>
      <c r="C158" s="1">
        <f>(R158-N158)/N158*100</f>
        <v>0.13357079252002488</v>
      </c>
      <c r="D158" s="1">
        <f>IF((R158-N158)/N158*100 &gt;=1.5,1,0)</f>
        <v>0</v>
      </c>
      <c r="E158">
        <v>22.4</v>
      </c>
      <c r="F158">
        <v>22.51</v>
      </c>
      <c r="G158">
        <v>1.0346873121099999E-2</v>
      </c>
      <c r="H158">
        <v>2.07912931271E-2</v>
      </c>
      <c r="I158">
        <v>-2.1128165670000001E-2</v>
      </c>
      <c r="J158">
        <v>2.1412705415599999E-2</v>
      </c>
      <c r="K158">
        <v>-3.6614103243899999E-2</v>
      </c>
      <c r="L158">
        <v>0.11154892993399999</v>
      </c>
      <c r="M158">
        <v>500</v>
      </c>
      <c r="N158">
        <v>22.46</v>
      </c>
      <c r="O158">
        <v>0.26785714285700002</v>
      </c>
      <c r="P158">
        <v>-0.66053767913000005</v>
      </c>
      <c r="Q158">
        <v>-0.92839482198800005</v>
      </c>
      <c r="R158">
        <v>22.49</v>
      </c>
      <c r="S158">
        <f>H158*(K158*10)</f>
        <v>-7.612545531298278E-3</v>
      </c>
      <c r="T158">
        <f>IF(H158&gt;0,IF(K158&gt;0,1,0),0)</f>
        <v>0</v>
      </c>
      <c r="U158">
        <f>IF(M158&gt;1000,1,0)</f>
        <v>0</v>
      </c>
      <c r="V158">
        <f>IF(T158=1,IF(U158=1, H158*(K158*10), 0),0)</f>
        <v>0</v>
      </c>
    </row>
    <row r="159" spans="1:22" ht="19">
      <c r="A159" s="3">
        <v>42979</v>
      </c>
      <c r="B159" s="1" t="s">
        <v>137</v>
      </c>
      <c r="C159" s="1">
        <f>(R159-N159)/N159*100</f>
        <v>0.19339865910261922</v>
      </c>
      <c r="D159" s="1">
        <f>IF((R159-N159)/N159*100 &gt;=1.5,1,0)</f>
        <v>0</v>
      </c>
      <c r="E159">
        <v>77.31</v>
      </c>
      <c r="F159">
        <v>77.56</v>
      </c>
      <c r="G159">
        <v>1.3339620279800001E-2</v>
      </c>
      <c r="H159">
        <v>1.0577705330200001E-2</v>
      </c>
      <c r="I159">
        <v>3.1126804998900001E-3</v>
      </c>
      <c r="J159">
        <v>-4.2013988129500003E-2</v>
      </c>
      <c r="K159">
        <v>-1.4472372482E-2</v>
      </c>
      <c r="L159">
        <v>2.7033883946400002E-2</v>
      </c>
      <c r="M159">
        <v>200</v>
      </c>
      <c r="N159">
        <v>77.56</v>
      </c>
      <c r="O159">
        <v>0.32337343163900001</v>
      </c>
      <c r="P159">
        <v>4.2953473096799998E-2</v>
      </c>
      <c r="Q159">
        <v>-0.28041995854200003</v>
      </c>
      <c r="R159">
        <v>77.709999999999994</v>
      </c>
      <c r="S159">
        <f>H159*(K159*10)</f>
        <v>-1.5308449154349123E-3</v>
      </c>
      <c r="T159">
        <f>IF(H159&gt;0,IF(K159&gt;0,1,0),0)</f>
        <v>0</v>
      </c>
      <c r="U159">
        <f>IF(M159&gt;1000,1,0)</f>
        <v>0</v>
      </c>
      <c r="V159">
        <f>IF(T159=1,IF(U159=1, H159*(K159*10), 0),0)</f>
        <v>0</v>
      </c>
    </row>
    <row r="160" spans="1:22" ht="19">
      <c r="A160" s="3">
        <v>42979</v>
      </c>
      <c r="B160" s="1" t="s">
        <v>120</v>
      </c>
      <c r="C160" s="1">
        <f>(R160-N160)/N160*100</f>
        <v>-2.8384899233602077E-2</v>
      </c>
      <c r="D160" s="1">
        <f>IF((R160-N160)/N160*100 &gt;=1.5,1,0)</f>
        <v>0</v>
      </c>
      <c r="E160">
        <v>35.24</v>
      </c>
      <c r="F160">
        <v>35.085000000000001</v>
      </c>
      <c r="G160">
        <v>8.1133746475799996E-3</v>
      </c>
      <c r="H160">
        <v>-1.1081844311900001E-3</v>
      </c>
      <c r="I160">
        <v>2.2503602331399999E-2</v>
      </c>
      <c r="J160">
        <v>-0.23398020777699999</v>
      </c>
      <c r="K160">
        <v>1.34557060984E-2</v>
      </c>
      <c r="L160">
        <v>-0.21234201496999999</v>
      </c>
      <c r="M160">
        <v>76480</v>
      </c>
      <c r="N160">
        <v>35.229999999999997</v>
      </c>
      <c r="O160">
        <v>-2.8376844494900001E-2</v>
      </c>
      <c r="P160">
        <v>0.221558999905</v>
      </c>
      <c r="Q160">
        <v>0.2499358444</v>
      </c>
      <c r="R160">
        <v>35.22</v>
      </c>
      <c r="S160">
        <f>H160*(K160*10)</f>
        <v>-1.4911404008915218E-4</v>
      </c>
      <c r="T160">
        <f>IF(H160&gt;0,IF(K160&gt;0,1,0),0)</f>
        <v>0</v>
      </c>
      <c r="U160">
        <f>IF(M160&gt;1000,1,0)</f>
        <v>1</v>
      </c>
      <c r="V160">
        <f>IF(T160=1,IF(U160=1, H160*(K160*10), 0),0)</f>
        <v>0</v>
      </c>
    </row>
    <row r="161" spans="1:22" ht="19">
      <c r="A161" s="3">
        <v>42979</v>
      </c>
      <c r="B161" s="1" t="s">
        <v>127</v>
      </c>
      <c r="C161" s="1">
        <f>(R161-N161)/N161*100</f>
        <v>0.48596457574014923</v>
      </c>
      <c r="D161" s="1">
        <f>IF((R161-N161)/N161*100 &gt;=1.5,1,0)</f>
        <v>0</v>
      </c>
      <c r="E161">
        <v>156.65</v>
      </c>
      <c r="F161">
        <v>156.31</v>
      </c>
      <c r="G161">
        <v>-3.41738067417E-3</v>
      </c>
      <c r="H161">
        <v>-8.4033321094700002E-3</v>
      </c>
      <c r="I161">
        <v>-3.1041197921099998E-3</v>
      </c>
      <c r="J161">
        <v>0.31229628504200002</v>
      </c>
      <c r="K161">
        <v>5.9044093528000004E-3</v>
      </c>
      <c r="L161">
        <v>0.210552933252</v>
      </c>
      <c r="M161">
        <v>1806</v>
      </c>
      <c r="N161">
        <v>156.38999999999999</v>
      </c>
      <c r="O161">
        <v>-0.16597510373400001</v>
      </c>
      <c r="P161">
        <v>0.107995204388</v>
      </c>
      <c r="Q161">
        <v>0.27397030812200002</v>
      </c>
      <c r="R161">
        <v>157.15</v>
      </c>
      <c r="S161">
        <f>H161*(K161*10)</f>
        <v>-4.9616712701839227E-4</v>
      </c>
      <c r="T161">
        <f>IF(H161&gt;0,IF(K161&gt;0,1,0),0)</f>
        <v>0</v>
      </c>
      <c r="U161">
        <f>IF(M161&gt;1000,1,0)</f>
        <v>1</v>
      </c>
      <c r="V161">
        <f>IF(T161=1,IF(U161=1, H161*(K161*10), 0),0)</f>
        <v>0</v>
      </c>
    </row>
    <row r="162" spans="1:22" ht="19">
      <c r="A162" s="3">
        <v>42979</v>
      </c>
      <c r="B162" s="1" t="s">
        <v>110</v>
      </c>
      <c r="C162" s="1">
        <f>(R162-N162)/N162*100</f>
        <v>0.45643153526970714</v>
      </c>
      <c r="D162" s="1">
        <f>IF((R162-N162)/N162*100 &gt;=1.5,1,0)</f>
        <v>0</v>
      </c>
      <c r="E162">
        <v>23.91</v>
      </c>
      <c r="F162">
        <v>24.24</v>
      </c>
      <c r="G162">
        <v>4.1284414685100003E-2</v>
      </c>
      <c r="H162">
        <v>-2.5229011793700001E-2</v>
      </c>
      <c r="I162">
        <v>5.6590724894699997E-2</v>
      </c>
      <c r="J162">
        <v>-0.35437325843299999</v>
      </c>
      <c r="K162">
        <v>1.52734432758E-2</v>
      </c>
      <c r="L162">
        <v>-0.32832185609499998</v>
      </c>
      <c r="M162">
        <v>12331</v>
      </c>
      <c r="N162">
        <v>24.1</v>
      </c>
      <c r="O162">
        <v>0.79464659138399996</v>
      </c>
      <c r="P162">
        <v>1.08178328801</v>
      </c>
      <c r="Q162">
        <v>0.28713669662500002</v>
      </c>
      <c r="R162">
        <v>24.21</v>
      </c>
      <c r="S162">
        <f>H162*(K162*10)</f>
        <v>-3.8533388053556615E-3</v>
      </c>
      <c r="T162">
        <f>IF(H162&gt;0,IF(K162&gt;0,1,0),0)</f>
        <v>0</v>
      </c>
      <c r="U162">
        <f>IF(M162&gt;1000,1,0)</f>
        <v>1</v>
      </c>
      <c r="V162">
        <f>IF(T162=1,IF(U162=1, H162*(K162*10), 0),0)</f>
        <v>0</v>
      </c>
    </row>
    <row r="163" spans="1:22" ht="19">
      <c r="A163" s="3">
        <v>42979</v>
      </c>
      <c r="B163" s="1" t="s">
        <v>91</v>
      </c>
      <c r="C163" s="1">
        <f>(R163-N163)/N163*100</f>
        <v>-7.5930144267272487E-2</v>
      </c>
      <c r="D163" s="1">
        <f>IF((R163-N163)/N163*100 &gt;=1.5,1,0)</f>
        <v>0</v>
      </c>
      <c r="E163">
        <v>26.36</v>
      </c>
      <c r="F163">
        <v>26.35</v>
      </c>
      <c r="G163" s="2">
        <v>4.5962828361100001E-5</v>
      </c>
      <c r="H163">
        <v>-5.2475035410699998E-2</v>
      </c>
      <c r="I163">
        <v>-1.0240425372400001E-2</v>
      </c>
      <c r="J163">
        <v>0.179693769659</v>
      </c>
      <c r="K163">
        <v>-1.4251521126499999E-2</v>
      </c>
      <c r="L163">
        <v>0.327572721555</v>
      </c>
      <c r="M163">
        <v>100</v>
      </c>
      <c r="N163">
        <v>26.34</v>
      </c>
      <c r="O163">
        <v>-7.5872534142600007E-2</v>
      </c>
      <c r="P163">
        <v>-0.16181149218400001</v>
      </c>
      <c r="Q163">
        <v>-8.5938958041300001E-2</v>
      </c>
      <c r="R163">
        <v>26.32</v>
      </c>
      <c r="S163">
        <f>H163*(K163*10)</f>
        <v>7.4784907576942658E-3</v>
      </c>
      <c r="T163">
        <f>IF(H163&gt;0,IF(K163&gt;0,1,0),0)</f>
        <v>0</v>
      </c>
      <c r="U163">
        <f>IF(M163&gt;1000,1,0)</f>
        <v>0</v>
      </c>
      <c r="V163">
        <f>IF(T163=1,IF(U163=1, H163*(K163*10), 0),0)</f>
        <v>0</v>
      </c>
    </row>
    <row r="164" spans="1:22" ht="19">
      <c r="A164" s="3">
        <v>42979</v>
      </c>
      <c r="B164" s="1" t="s">
        <v>97</v>
      </c>
      <c r="C164" s="1">
        <f>(R164-N164)/N164*100</f>
        <v>-0.20005635390252197</v>
      </c>
      <c r="D164" s="1">
        <f>IF((R164-N164)/N164*100 &gt;=1.5,1,0)</f>
        <v>0</v>
      </c>
      <c r="E164">
        <v>35.6</v>
      </c>
      <c r="F164">
        <v>35.46</v>
      </c>
      <c r="G164">
        <v>-2.54462979244E-3</v>
      </c>
      <c r="H164">
        <v>-5.8187679685900003E-2</v>
      </c>
      <c r="I164">
        <v>1.0799711128500001E-3</v>
      </c>
      <c r="J164">
        <v>-0.12215449814899999</v>
      </c>
      <c r="K164">
        <v>7.1212655107399997E-3</v>
      </c>
      <c r="L164">
        <v>-0.13883529087800001</v>
      </c>
      <c r="M164">
        <v>424</v>
      </c>
      <c r="N164">
        <v>35.49</v>
      </c>
      <c r="O164">
        <v>-0.30898876404499998</v>
      </c>
      <c r="P164">
        <v>-0.13805609100399999</v>
      </c>
      <c r="Q164">
        <v>0.17093267304099999</v>
      </c>
      <c r="R164">
        <v>35.418999999999997</v>
      </c>
      <c r="S164">
        <f>H164*(K164*10)</f>
        <v>-4.1436991649718615E-3</v>
      </c>
      <c r="T164">
        <f>IF(H164&gt;0,IF(K164&gt;0,1,0),0)</f>
        <v>0</v>
      </c>
      <c r="U164">
        <f>IF(M164&gt;1000,1,0)</f>
        <v>0</v>
      </c>
      <c r="V164">
        <f>IF(T164=1,IF(U164=1, H164*(K164*10), 0),0)</f>
        <v>0</v>
      </c>
    </row>
    <row r="165" spans="1:22" ht="19">
      <c r="A165" s="3">
        <v>42979</v>
      </c>
      <c r="B165" s="1" t="s">
        <v>105</v>
      </c>
      <c r="C165" s="1">
        <f>(R165-N165)/N165*100</f>
        <v>0.70343725019984793</v>
      </c>
      <c r="D165" s="1">
        <f>IF((R165-N165)/N165*100 &gt;=1.5,1,0)</f>
        <v>0</v>
      </c>
      <c r="E165">
        <v>62.6</v>
      </c>
      <c r="F165">
        <v>62.7</v>
      </c>
      <c r="G165">
        <v>9.2656010223100002E-4</v>
      </c>
      <c r="H165">
        <v>-5.8444728829699998E-2</v>
      </c>
      <c r="I165">
        <v>-8.6288166277700001E-3</v>
      </c>
      <c r="J165">
        <v>-0.41776533233300001</v>
      </c>
      <c r="K165">
        <v>-1.5716295775999999E-2</v>
      </c>
      <c r="L165">
        <v>-0.227822072362</v>
      </c>
      <c r="M165">
        <v>400</v>
      </c>
      <c r="N165">
        <v>62.55</v>
      </c>
      <c r="O165">
        <v>-7.9872204472899999E-2</v>
      </c>
      <c r="P165">
        <v>-0.59642148369199999</v>
      </c>
      <c r="Q165">
        <v>-0.51654927922000005</v>
      </c>
      <c r="R165">
        <v>62.99</v>
      </c>
      <c r="S165">
        <f>H165*(K165*10)</f>
        <v>9.1853464483567949E-3</v>
      </c>
      <c r="T165">
        <f>IF(H165&gt;0,IF(K165&gt;0,1,0),0)</f>
        <v>0</v>
      </c>
      <c r="U165">
        <f>IF(M165&gt;1000,1,0)</f>
        <v>0</v>
      </c>
      <c r="V165">
        <f>IF(T165=1,IF(U165=1, H165*(K165*10), 0),0)</f>
        <v>0</v>
      </c>
    </row>
    <row r="166" spans="1:22" ht="19">
      <c r="A166" s="3">
        <v>42979</v>
      </c>
      <c r="B166" s="1" t="s">
        <v>99</v>
      </c>
      <c r="C166" s="1">
        <f>(R166-N166)/N166*100</f>
        <v>0.63143901628448418</v>
      </c>
      <c r="D166" s="1">
        <f>IF((R166-N166)/N166*100 &gt;=1.5,1,0)</f>
        <v>0</v>
      </c>
      <c r="E166">
        <v>30.19</v>
      </c>
      <c r="F166">
        <v>30.1</v>
      </c>
      <c r="G166">
        <v>-4.5663550310600003E-3</v>
      </c>
      <c r="H166">
        <v>-7.1334953305500007E-2</v>
      </c>
      <c r="I166">
        <v>8.6364902818800004E-3</v>
      </c>
      <c r="J166">
        <v>-0.233970854029</v>
      </c>
      <c r="K166">
        <v>1.1679406292699999E-2</v>
      </c>
      <c r="L166">
        <v>-0.130644733313</v>
      </c>
      <c r="M166">
        <v>18398</v>
      </c>
      <c r="N166">
        <v>30.09</v>
      </c>
      <c r="O166">
        <v>-0.331235508447</v>
      </c>
      <c r="P166">
        <v>-9.9523389241599994E-2</v>
      </c>
      <c r="Q166">
        <v>0.23171211920500001</v>
      </c>
      <c r="R166">
        <v>30.28</v>
      </c>
      <c r="S166">
        <f>H166*(K166*10)</f>
        <v>-8.331499025257174E-3</v>
      </c>
      <c r="T166">
        <f>IF(H166&gt;0,IF(K166&gt;0,1,0),0)</f>
        <v>0</v>
      </c>
      <c r="U166">
        <f>IF(M166&gt;1000,1,0)</f>
        <v>1</v>
      </c>
      <c r="V166">
        <f>IF(T166=1,IF(U166=1, H166*(K166*10), 0),0)</f>
        <v>0</v>
      </c>
    </row>
    <row r="167" spans="1:22" ht="19">
      <c r="A167" s="3">
        <v>42979</v>
      </c>
      <c r="B167" s="1" t="s">
        <v>147</v>
      </c>
      <c r="C167" s="1">
        <f>(R167-N167)/N167*100</f>
        <v>-0.96711798839458407</v>
      </c>
      <c r="D167" s="1">
        <f>IF((R167-N167)/N167*100 &gt;=1.5,1,0)</f>
        <v>0</v>
      </c>
      <c r="E167">
        <v>103.65</v>
      </c>
      <c r="F167">
        <v>101.4</v>
      </c>
      <c r="G167">
        <v>-1.3534833030200001E-3</v>
      </c>
      <c r="H167">
        <v>-8.02180364998E-2</v>
      </c>
      <c r="I167">
        <v>7.1309289153100003E-2</v>
      </c>
      <c r="J167">
        <v>-0.44393276342299998</v>
      </c>
      <c r="K167">
        <v>6.3483677051100001E-2</v>
      </c>
      <c r="L167">
        <v>-0.18589396678600001</v>
      </c>
      <c r="M167">
        <v>200</v>
      </c>
      <c r="N167">
        <v>103.4</v>
      </c>
      <c r="O167">
        <v>-0.241196333816</v>
      </c>
      <c r="P167">
        <v>1.30271500176</v>
      </c>
      <c r="Q167">
        <v>1.54391133558</v>
      </c>
      <c r="R167">
        <v>102.4</v>
      </c>
      <c r="S167">
        <f>H167*(K167*10)</f>
        <v>-5.0925359228266562E-2</v>
      </c>
      <c r="T167">
        <f>IF(H167&gt;0,IF(K167&gt;0,1,0),0)</f>
        <v>0</v>
      </c>
      <c r="U167">
        <f>IF(M167&gt;1000,1,0)</f>
        <v>0</v>
      </c>
      <c r="V167">
        <f>IF(T167=1,IF(U167=1, H167*(K167*10), 0),0)</f>
        <v>0</v>
      </c>
    </row>
    <row r="168" spans="1:22" ht="19">
      <c r="A168" s="3">
        <v>42979</v>
      </c>
      <c r="B168" s="1" t="s">
        <v>85</v>
      </c>
      <c r="C168" s="1">
        <f>(R168-N168)/N168*100</f>
        <v>-6.2643558154105522E-2</v>
      </c>
      <c r="D168" s="1">
        <f>IF((R168-N168)/N168*100 &gt;=1.5,1,0)</f>
        <v>0</v>
      </c>
      <c r="E168">
        <v>47.86</v>
      </c>
      <c r="F168">
        <v>47.75</v>
      </c>
      <c r="G168">
        <v>9.4124116539200005E-3</v>
      </c>
      <c r="H168">
        <v>-8.1324409954099994E-2</v>
      </c>
      <c r="I168">
        <v>2.1324332422299998E-2</v>
      </c>
      <c r="J168">
        <v>-0.49425429411999999</v>
      </c>
      <c r="K168">
        <v>1.03655031141E-2</v>
      </c>
      <c r="L168">
        <v>-0.37983732740600001</v>
      </c>
      <c r="M168">
        <v>2904</v>
      </c>
      <c r="N168">
        <v>47.89</v>
      </c>
      <c r="O168">
        <v>6.2682824905999995E-2</v>
      </c>
      <c r="P168">
        <v>2.7182442158499999E-2</v>
      </c>
      <c r="Q168">
        <v>-3.5500382747500003E-2</v>
      </c>
      <c r="R168">
        <v>47.86</v>
      </c>
      <c r="S168">
        <f>H168*(K168*10)</f>
        <v>-8.4296842463156847E-3</v>
      </c>
      <c r="T168">
        <f>IF(H168&gt;0,IF(K168&gt;0,1,0),0)</f>
        <v>0</v>
      </c>
      <c r="U168">
        <f>IF(M168&gt;1000,1,0)</f>
        <v>1</v>
      </c>
      <c r="V168">
        <f>IF(T168=1,IF(U168=1, H168*(K168*10), 0),0)</f>
        <v>0</v>
      </c>
    </row>
    <row r="169" spans="1:22" ht="19">
      <c r="A169" s="3">
        <v>42979</v>
      </c>
      <c r="B169" s="1" t="s">
        <v>103</v>
      </c>
      <c r="C169" s="1">
        <f>(R169-N169)/N169*100</f>
        <v>1.0053222945002966</v>
      </c>
      <c r="D169" s="1">
        <f>IF((R169-N169)/N169*100 &gt;=1.5,1,0)</f>
        <v>0</v>
      </c>
      <c r="E169">
        <v>151.9</v>
      </c>
      <c r="F169">
        <v>151.84</v>
      </c>
      <c r="G169">
        <v>1.02955042579E-2</v>
      </c>
      <c r="H169">
        <v>-9.4444031514800006E-2</v>
      </c>
      <c r="I169">
        <v>1.74115808741E-2</v>
      </c>
      <c r="J169">
        <v>-0.12528725456100001</v>
      </c>
      <c r="K169">
        <v>2.1226649768400002E-3</v>
      </c>
      <c r="L169">
        <v>7.4921834864500006E-2</v>
      </c>
      <c r="M169">
        <v>5700</v>
      </c>
      <c r="N169">
        <v>152.19</v>
      </c>
      <c r="O169">
        <v>0.19091507570800001</v>
      </c>
      <c r="P169">
        <v>0.190604338387</v>
      </c>
      <c r="Q169">
        <v>-3.1073732046100002E-4</v>
      </c>
      <c r="R169">
        <v>153.72</v>
      </c>
      <c r="S169">
        <f>H169*(K169*10)</f>
        <v>-2.0047303796803923E-3</v>
      </c>
      <c r="T169">
        <f>IF(H169&gt;0,IF(K169&gt;0,1,0),0)</f>
        <v>0</v>
      </c>
      <c r="U169">
        <f>IF(M169&gt;1000,1,0)</f>
        <v>1</v>
      </c>
      <c r="V169">
        <f>IF(T169=1,IF(U169=1, H169*(K169*10), 0),0)</f>
        <v>0</v>
      </c>
    </row>
    <row r="170" spans="1:22" ht="19">
      <c r="A170" s="3">
        <v>42979</v>
      </c>
      <c r="B170" s="1" t="s">
        <v>135</v>
      </c>
      <c r="C170" s="1">
        <f>(R170-N170)/N170*100</f>
        <v>3.151862464183385</v>
      </c>
      <c r="D170" s="1">
        <f>IF((R170-N170)/N170*100 &gt;=1.5,1,0)</f>
        <v>1</v>
      </c>
      <c r="E170">
        <v>8.6999999999999993</v>
      </c>
      <c r="F170">
        <v>8.9</v>
      </c>
      <c r="G170">
        <v>1.7888168013399999E-2</v>
      </c>
      <c r="H170">
        <v>-0.10912129253</v>
      </c>
      <c r="I170">
        <v>-4.3123003171900001E-2</v>
      </c>
      <c r="J170">
        <v>0.12976571509099999</v>
      </c>
      <c r="K170">
        <v>-6.2828047760000005E-2</v>
      </c>
      <c r="L170">
        <v>0.27040751109299999</v>
      </c>
      <c r="M170">
        <v>100</v>
      </c>
      <c r="N170">
        <v>8.7249999999999996</v>
      </c>
      <c r="O170">
        <v>0.28735632183900001</v>
      </c>
      <c r="P170">
        <v>-1.0354953475599999</v>
      </c>
      <c r="Q170">
        <v>-1.3228516694000001</v>
      </c>
      <c r="R170">
        <v>9</v>
      </c>
      <c r="S170">
        <f>H170*(K170*10)</f>
        <v>6.855877778707771E-2</v>
      </c>
      <c r="T170">
        <f>IF(H170&gt;0,IF(K170&gt;0,1,0),0)</f>
        <v>0</v>
      </c>
      <c r="U170">
        <f>IF(M170&gt;1000,1,0)</f>
        <v>0</v>
      </c>
      <c r="V170">
        <f>IF(T170=1,IF(U170=1, H170*(K170*10), 0),0)</f>
        <v>0</v>
      </c>
    </row>
    <row r="171" spans="1:22" ht="19">
      <c r="A171" s="3">
        <v>42979</v>
      </c>
      <c r="B171" s="1" t="s">
        <v>139</v>
      </c>
      <c r="C171" s="1">
        <f>(R171-N171)/N171*100</f>
        <v>0.23166023166022215</v>
      </c>
      <c r="D171" s="1">
        <f>IF((R171-N171)/N171*100 &gt;=1.5,1,0)</f>
        <v>0</v>
      </c>
      <c r="E171">
        <v>38.72</v>
      </c>
      <c r="F171">
        <v>38.869999999999997</v>
      </c>
      <c r="G171">
        <v>1.7552603590799999E-2</v>
      </c>
      <c r="H171">
        <v>-0.14292889271500001</v>
      </c>
      <c r="I171">
        <v>-1.7676861156899999E-2</v>
      </c>
      <c r="J171">
        <v>-0.34802194407800002</v>
      </c>
      <c r="K171">
        <v>-3.67735386577E-2</v>
      </c>
      <c r="L171">
        <v>-0.17178671825299999</v>
      </c>
      <c r="M171">
        <v>500</v>
      </c>
      <c r="N171">
        <v>38.85</v>
      </c>
      <c r="O171">
        <v>0.335743801653</v>
      </c>
      <c r="P171">
        <v>-0.88401077814999995</v>
      </c>
      <c r="Q171">
        <v>-1.2197545798</v>
      </c>
      <c r="R171">
        <v>38.94</v>
      </c>
      <c r="S171">
        <f>H171*(K171*10)</f>
        <v>5.2560011615573089E-2</v>
      </c>
      <c r="T171">
        <f>IF(H171&gt;0,IF(K171&gt;0,1,0),0)</f>
        <v>0</v>
      </c>
      <c r="U171">
        <f>IF(M171&gt;1000,1,0)</f>
        <v>0</v>
      </c>
      <c r="V171">
        <f>IF(T171=1,IF(U171=1, H171*(K171*10), 0),0)</f>
        <v>0</v>
      </c>
    </row>
    <row r="172" spans="1:22" ht="19">
      <c r="A172" s="3">
        <v>42979</v>
      </c>
      <c r="B172" s="1" t="s">
        <v>117</v>
      </c>
      <c r="C172" s="1">
        <f>(R172-N172)/N172*100</f>
        <v>1.7327685791297762</v>
      </c>
      <c r="D172" s="1">
        <f>IF((R172-N172)/N172*100 &gt;=1.5,1,0)</f>
        <v>1</v>
      </c>
      <c r="E172">
        <v>13</v>
      </c>
      <c r="F172">
        <v>13.08</v>
      </c>
      <c r="G172">
        <v>7.8337644821000006E-3</v>
      </c>
      <c r="H172">
        <v>-0.196639387586</v>
      </c>
      <c r="I172">
        <v>-1.04747732815E-2</v>
      </c>
      <c r="J172">
        <v>-0.61606838761299998</v>
      </c>
      <c r="K172">
        <v>-2.41341375901E-2</v>
      </c>
      <c r="L172">
        <v>-0.29585566274800001</v>
      </c>
      <c r="M172">
        <v>41679</v>
      </c>
      <c r="N172">
        <v>12.984999999999999</v>
      </c>
      <c r="O172">
        <v>-0.115384615385</v>
      </c>
      <c r="P172">
        <v>-0.74703410075900001</v>
      </c>
      <c r="Q172">
        <v>-0.63164948537400001</v>
      </c>
      <c r="R172">
        <v>13.21</v>
      </c>
      <c r="S172">
        <f>H172*(K172*10)</f>
        <v>4.7457220356335254E-2</v>
      </c>
      <c r="T172">
        <f>IF(H172&gt;0,IF(K172&gt;0,1,0),0)</f>
        <v>0</v>
      </c>
      <c r="U172">
        <f>IF(M172&gt;1000,1,0)</f>
        <v>1</v>
      </c>
      <c r="V172">
        <f>IF(T172=1,IF(U172=1, H172*(K172*10), 0),0)</f>
        <v>0</v>
      </c>
    </row>
    <row r="173" spans="1:22" ht="19">
      <c r="A173" s="3">
        <v>42979</v>
      </c>
      <c r="B173" s="1" t="s">
        <v>113</v>
      </c>
      <c r="C173" s="1">
        <f>(R173-N173)/N173*100</f>
        <v>1.7778803971369106</v>
      </c>
      <c r="D173" s="1">
        <f>IF((R173-N173)/N173*100 &gt;=1.5,1,0)</f>
        <v>1</v>
      </c>
      <c r="E173">
        <v>10.84</v>
      </c>
      <c r="F173">
        <v>10.9</v>
      </c>
      <c r="G173">
        <v>7.7524936862399998E-3</v>
      </c>
      <c r="H173">
        <v>-0.21571556344699999</v>
      </c>
      <c r="I173">
        <v>1.0169095239600001E-2</v>
      </c>
      <c r="J173">
        <v>0.47842149490000002</v>
      </c>
      <c r="K173">
        <v>-1.2789123400299999E-3</v>
      </c>
      <c r="L173">
        <v>0.773537780339</v>
      </c>
      <c r="M173">
        <v>25700</v>
      </c>
      <c r="N173">
        <v>10.827500000000001</v>
      </c>
      <c r="O173">
        <v>-0.115313653137</v>
      </c>
      <c r="P173">
        <v>0.53325797001300002</v>
      </c>
      <c r="Q173">
        <v>0.64857162314899997</v>
      </c>
      <c r="R173">
        <v>11.02</v>
      </c>
      <c r="S173">
        <f>H173*(K173*10)</f>
        <v>2.7588129602889267E-3</v>
      </c>
      <c r="T173">
        <f>IF(H173&gt;0,IF(K173&gt;0,1,0),0)</f>
        <v>0</v>
      </c>
      <c r="U173">
        <f>IF(M173&gt;1000,1,0)</f>
        <v>1</v>
      </c>
      <c r="V173">
        <f>IF(T173=1,IF(U173=1, H173*(K173*10), 0),0)</f>
        <v>0</v>
      </c>
    </row>
    <row r="174" spans="1:22" ht="19">
      <c r="A174" s="3">
        <v>42979</v>
      </c>
      <c r="B174" s="1" t="s">
        <v>131</v>
      </c>
      <c r="C174" s="1">
        <f>(R174-N174)/N174*100</f>
        <v>1.1012235817575105</v>
      </c>
      <c r="D174" s="1">
        <f>IF((R174-N174)/N174*100 &gt;=1.5,1,0)</f>
        <v>0</v>
      </c>
      <c r="E174">
        <v>8.9700000000000006</v>
      </c>
      <c r="F174">
        <v>8.9499999999999993</v>
      </c>
      <c r="G174">
        <v>1.0252290871799999E-2</v>
      </c>
      <c r="H174">
        <v>-0.242569064114</v>
      </c>
      <c r="I174">
        <v>4.4058280484700001E-2</v>
      </c>
      <c r="J174">
        <v>-0.38095009932700002</v>
      </c>
      <c r="K174">
        <v>2.0886459910700001E-2</v>
      </c>
      <c r="L174">
        <v>0.13687550902000001</v>
      </c>
      <c r="M174">
        <v>300</v>
      </c>
      <c r="N174">
        <v>8.99</v>
      </c>
      <c r="O174">
        <v>0.222965440357</v>
      </c>
      <c r="P174">
        <v>0.90402339849299995</v>
      </c>
      <c r="Q174">
        <v>0.68105795813600001</v>
      </c>
      <c r="R174">
        <v>9.0890000000000004</v>
      </c>
      <c r="S174">
        <f>H174*(K174*10)</f>
        <v>-5.066409033193079E-2</v>
      </c>
      <c r="T174">
        <f>IF(H174&gt;0,IF(K174&gt;0,1,0),0)</f>
        <v>0</v>
      </c>
      <c r="U174">
        <f>IF(M174&gt;1000,1,0)</f>
        <v>0</v>
      </c>
      <c r="V174">
        <f>IF(T174=1,IF(U174=1, H174*(K174*10), 0),0)</f>
        <v>0</v>
      </c>
    </row>
    <row r="175" spans="1:22" ht="19">
      <c r="A175" s="3">
        <v>42979</v>
      </c>
      <c r="B175" s="1" t="s">
        <v>115</v>
      </c>
      <c r="C175" s="1">
        <f>(R175-N175)/N175*100</f>
        <v>0.57952350289761667</v>
      </c>
      <c r="D175" s="1">
        <f>IF((R175-N175)/N175*100 &gt;=1.5,1,0)</f>
        <v>0</v>
      </c>
      <c r="E175">
        <v>15.71</v>
      </c>
      <c r="F175">
        <v>15.5</v>
      </c>
      <c r="G175">
        <v>-3.2961831543899998E-2</v>
      </c>
      <c r="H175">
        <v>-0.30002139841199998</v>
      </c>
      <c r="I175">
        <v>1.6452121661899999E-4</v>
      </c>
      <c r="J175">
        <v>-3.5523762963500002E-2</v>
      </c>
      <c r="K175">
        <v>2.09022655872E-2</v>
      </c>
      <c r="L175">
        <v>0.52515573990200004</v>
      </c>
      <c r="M175">
        <v>1200</v>
      </c>
      <c r="N175">
        <v>15.53</v>
      </c>
      <c r="O175">
        <v>-1.14576702737</v>
      </c>
      <c r="P175">
        <v>1.4509801456100001E-2</v>
      </c>
      <c r="Q175">
        <v>1.1602768288300001</v>
      </c>
      <c r="R175">
        <v>15.62</v>
      </c>
      <c r="S175">
        <f>H175*(K175*10)</f>
        <v>-6.2711269514507686E-2</v>
      </c>
      <c r="T175">
        <f>IF(H175&gt;0,IF(K175&gt;0,1,0),0)</f>
        <v>0</v>
      </c>
      <c r="U175">
        <f>IF(M175&gt;1000,1,0)</f>
        <v>1</v>
      </c>
      <c r="V175">
        <f>IF(T175=1,IF(U175=1, H175*(K175*10), 0),0)</f>
        <v>0</v>
      </c>
    </row>
    <row r="176" spans="1:22" ht="19">
      <c r="A176" s="3">
        <v>42979</v>
      </c>
      <c r="B176" s="1" t="s">
        <v>83</v>
      </c>
      <c r="C176" s="1">
        <f>(R176-N176)/N176*100</f>
        <v>-0.77464788732393963</v>
      </c>
      <c r="D176" s="1">
        <f>IF((R176-N176)/N176*100 &gt;=1.5,1,0)</f>
        <v>0</v>
      </c>
      <c r="E176">
        <v>28.61</v>
      </c>
      <c r="F176">
        <v>28.33</v>
      </c>
      <c r="G176">
        <v>-1.00107573223E-2</v>
      </c>
      <c r="H176">
        <v>-0.34472071118199998</v>
      </c>
      <c r="I176">
        <v>3.4437043266900003E-2</v>
      </c>
      <c r="J176">
        <v>-0.69735112536800004</v>
      </c>
      <c r="K176">
        <v>3.11069072363E-2</v>
      </c>
      <c r="L176">
        <v>-7.1657230736799998E-2</v>
      </c>
      <c r="M176">
        <v>600</v>
      </c>
      <c r="N176">
        <v>28.4</v>
      </c>
      <c r="O176">
        <v>-0.73400908773200002</v>
      </c>
      <c r="P176">
        <v>0.110150825265</v>
      </c>
      <c r="Q176">
        <v>0.84415991299600002</v>
      </c>
      <c r="R176">
        <v>28.18</v>
      </c>
      <c r="S176">
        <f>H176*(K176*10)</f>
        <v>-0.10723195185169838</v>
      </c>
      <c r="T176">
        <f>IF(H176&gt;0,IF(K176&gt;0,1,0),0)</f>
        <v>0</v>
      </c>
      <c r="U176">
        <f>IF(M176&gt;1000,1,0)</f>
        <v>0</v>
      </c>
      <c r="V176">
        <f>IF(T176=1,IF(U176=1, H176*(K176*10), 0),0)</f>
        <v>0</v>
      </c>
    </row>
    <row r="177" spans="1:22" ht="19">
      <c r="A177" s="3">
        <v>42979</v>
      </c>
      <c r="B177" s="1" t="s">
        <v>130</v>
      </c>
      <c r="C177" s="1">
        <f>(R177-N177)/N177*100</f>
        <v>6.0931899641577036</v>
      </c>
      <c r="D177" s="1">
        <f>IF((R177-N177)/N177*100 &gt;=1.5,1,0)</f>
        <v>1</v>
      </c>
      <c r="E177">
        <v>2.81</v>
      </c>
      <c r="F177">
        <v>2.89</v>
      </c>
      <c r="G177">
        <v>-8.03649704051E-3</v>
      </c>
      <c r="H177">
        <v>-0.34843545571099999</v>
      </c>
      <c r="I177">
        <v>-6.7202092708799996E-2</v>
      </c>
      <c r="J177">
        <v>-0.76772864112799999</v>
      </c>
      <c r="K177">
        <v>-6.5903191162600003E-2</v>
      </c>
      <c r="L177">
        <v>-0.27565958841400001</v>
      </c>
      <c r="M177">
        <v>2140</v>
      </c>
      <c r="N177">
        <v>2.79</v>
      </c>
      <c r="O177">
        <v>-0.71174377224200003</v>
      </c>
      <c r="P177">
        <v>-3.1820094176499998</v>
      </c>
      <c r="Q177">
        <v>-2.47026564541</v>
      </c>
      <c r="R177">
        <v>2.96</v>
      </c>
      <c r="S177">
        <f>H177*(K177*10)</f>
        <v>0.22963008445549679</v>
      </c>
      <c r="T177">
        <f>IF(H177&gt;0,IF(K177&gt;0,1,0),0)</f>
        <v>0</v>
      </c>
      <c r="U177">
        <f>IF(M177&gt;1000,1,0)</f>
        <v>1</v>
      </c>
      <c r="V177">
        <f>IF(T177=1,IF(U177=1, H177*(K177*10), 0),0)</f>
        <v>0</v>
      </c>
    </row>
    <row r="178" spans="1:22" ht="19">
      <c r="A178" s="3">
        <v>42979</v>
      </c>
      <c r="B178" s="1" t="s">
        <v>53</v>
      </c>
      <c r="C178" s="1">
        <f>(R178-N178)/N178*100</f>
        <v>1.9343606053959219</v>
      </c>
      <c r="D178" s="1">
        <f>IF((R178-N178)/N178*100 &gt;=1.5,1,0)</f>
        <v>1</v>
      </c>
      <c r="E178">
        <v>144.81</v>
      </c>
      <c r="F178">
        <v>146.755</v>
      </c>
      <c r="G178">
        <v>2.509316583E-2</v>
      </c>
      <c r="H178">
        <v>-0.40674616073300002</v>
      </c>
      <c r="I178">
        <v>0.102732595757</v>
      </c>
      <c r="J178">
        <v>-1.7142264192200001</v>
      </c>
      <c r="K178">
        <v>3.6245402681000002E-2</v>
      </c>
      <c r="L178">
        <v>-0.41979575853700002</v>
      </c>
      <c r="M178">
        <v>38065</v>
      </c>
      <c r="N178">
        <v>145.88800000000001</v>
      </c>
      <c r="O178">
        <v>0.74442372764300002</v>
      </c>
      <c r="P178">
        <v>1.0996926230299999</v>
      </c>
      <c r="Q178">
        <v>0.35526889538500001</v>
      </c>
      <c r="R178">
        <v>148.71</v>
      </c>
      <c r="S178">
        <f>H178*(K178*10)</f>
        <v>-0.14742678384718338</v>
      </c>
      <c r="T178">
        <f>IF(H178&gt;0,IF(K178&gt;0,1,0),0)</f>
        <v>0</v>
      </c>
      <c r="U178">
        <f>IF(M178&gt;1000,1,0)</f>
        <v>1</v>
      </c>
      <c r="V178">
        <f>IF(T178=1,IF(U178=1, H178*(K178*10), 0),0)</f>
        <v>0</v>
      </c>
    </row>
    <row r="179" spans="1:22" ht="19">
      <c r="A179" s="3">
        <v>42979</v>
      </c>
      <c r="B179" s="1" t="s">
        <v>55</v>
      </c>
      <c r="C179" s="1">
        <f>(R179-N179)/N179*100</f>
        <v>0.96008437449293504</v>
      </c>
      <c r="D179" s="1">
        <f>IF((R179-N179)/N179*100 &gt;=1.5,1,0)</f>
        <v>0</v>
      </c>
      <c r="E179">
        <v>61.22</v>
      </c>
      <c r="F179">
        <v>61.68</v>
      </c>
      <c r="G179">
        <v>4.4334618140800003E-2</v>
      </c>
      <c r="H179">
        <v>-0.41974838235400003</v>
      </c>
      <c r="I179">
        <v>9.9369377750100005E-2</v>
      </c>
      <c r="J179">
        <v>-0.51346248913299997</v>
      </c>
      <c r="K179">
        <v>4.0859477907299997E-2</v>
      </c>
      <c r="L179">
        <v>0.20418829813600001</v>
      </c>
      <c r="M179">
        <v>52051</v>
      </c>
      <c r="N179">
        <v>61.63</v>
      </c>
      <c r="O179">
        <v>0.66971577915699998</v>
      </c>
      <c r="P179">
        <v>1.7861175553499999</v>
      </c>
      <c r="Q179">
        <v>1.11640177619</v>
      </c>
      <c r="R179">
        <v>62.221699999999998</v>
      </c>
      <c r="S179">
        <f>H179*(K179*10)</f>
        <v>-0.17150699755418175</v>
      </c>
      <c r="T179">
        <f>IF(H179&gt;0,IF(K179&gt;0,1,0),0)</f>
        <v>0</v>
      </c>
      <c r="U179">
        <f>IF(M179&gt;1000,1,0)</f>
        <v>1</v>
      </c>
      <c r="V179">
        <f>IF(T179=1,IF(U179=1, H179*(K179*10), 0),0)</f>
        <v>0</v>
      </c>
    </row>
    <row r="180" spans="1:22" ht="19">
      <c r="A180" s="3">
        <v>42979</v>
      </c>
      <c r="B180" s="1" t="s">
        <v>129</v>
      </c>
      <c r="C180" s="1">
        <f>(R180-N180)/N180*100</f>
        <v>2.6119402985074567</v>
      </c>
      <c r="D180" s="1">
        <f>IF((R180-N180)/N180*100 &gt;=1.5,1,0)</f>
        <v>1</v>
      </c>
      <c r="E180">
        <v>2.76</v>
      </c>
      <c r="F180">
        <v>2.76</v>
      </c>
      <c r="G180">
        <v>-5.2649499952699998E-2</v>
      </c>
      <c r="H180">
        <v>-1.26683733316</v>
      </c>
      <c r="I180">
        <v>0.78570640225800004</v>
      </c>
      <c r="J180">
        <v>-21.214072860999998</v>
      </c>
      <c r="K180">
        <v>0.79838756167799996</v>
      </c>
      <c r="L180">
        <v>-18.683275759499999</v>
      </c>
      <c r="M180">
        <v>500</v>
      </c>
      <c r="N180">
        <v>2.68</v>
      </c>
      <c r="O180">
        <v>-2.8985507246400002</v>
      </c>
      <c r="P180">
        <v>1.57141280452</v>
      </c>
      <c r="Q180">
        <v>4.4699635291500002</v>
      </c>
      <c r="R180">
        <v>2.75</v>
      </c>
      <c r="S180">
        <f>H180*(K180*10)</f>
        <v>-10.114271694642726</v>
      </c>
      <c r="T180">
        <f>IF(H180&gt;0,IF(K180&gt;0,1,0),0)</f>
        <v>0</v>
      </c>
      <c r="U180">
        <f>IF(M180&gt;1000,1,0)</f>
        <v>0</v>
      </c>
      <c r="V180">
        <f>IF(T180=1,IF(U180=1, H180*(K180*10), 0),0)</f>
        <v>0</v>
      </c>
    </row>
    <row r="181" spans="1:22" ht="19">
      <c r="A181" s="3">
        <v>42979</v>
      </c>
      <c r="B181" s="1" t="s">
        <v>138</v>
      </c>
      <c r="C181" s="1">
        <f>(R181-N181)/N181*100</f>
        <v>2.3266737121097756</v>
      </c>
      <c r="D181" s="1">
        <f>IF((R181-N181)/N181*100 &gt;=1.5,1,0)</f>
        <v>1</v>
      </c>
      <c r="E181">
        <v>6.3959000000000001</v>
      </c>
      <c r="F181">
        <v>6</v>
      </c>
      <c r="G181">
        <v>-0.16011141925399999</v>
      </c>
      <c r="H181">
        <v>-2.6027426239400002</v>
      </c>
      <c r="I181">
        <v>0.14803466204099999</v>
      </c>
      <c r="J181">
        <v>5.5779958459000003</v>
      </c>
      <c r="K181">
        <v>0.22055275850100001</v>
      </c>
      <c r="L181">
        <v>9.7341701979300002</v>
      </c>
      <c r="M181">
        <v>100</v>
      </c>
      <c r="N181">
        <v>5.9612999999999996</v>
      </c>
      <c r="O181">
        <v>-6.7949780327999996</v>
      </c>
      <c r="P181">
        <v>8.1833635805099991</v>
      </c>
      <c r="Q181">
        <v>14.9783416133</v>
      </c>
      <c r="R181">
        <v>6.1</v>
      </c>
      <c r="S181">
        <f>H181*(K181*10)</f>
        <v>-5.740420653780979</v>
      </c>
      <c r="T181">
        <f>IF(H181&gt;0,IF(K181&gt;0,1,0),0)</f>
        <v>0</v>
      </c>
      <c r="U181">
        <f>IF(M181&gt;1000,1,0)</f>
        <v>0</v>
      </c>
      <c r="V181">
        <f>IF(T181=1,IF(U181=1, H181*(K181*10), 0),0)</f>
        <v>0</v>
      </c>
    </row>
    <row r="182" spans="1:22" ht="19">
      <c r="A182" s="3">
        <v>42979</v>
      </c>
      <c r="B182" s="1" t="s">
        <v>58</v>
      </c>
      <c r="C182" s="1">
        <f>(R182-N182)/N182*100</f>
        <v>2.898053632591155</v>
      </c>
      <c r="D182" s="1">
        <f>IF((R182-N182)/N182*100 &gt;=1.5,1,0)</f>
        <v>1</v>
      </c>
      <c r="E182">
        <v>22</v>
      </c>
      <c r="F182">
        <v>21.2</v>
      </c>
      <c r="G182">
        <v>-8.1730708252500006E-2</v>
      </c>
      <c r="H182">
        <v>-3.4881730046600001</v>
      </c>
      <c r="I182">
        <v>-7.0113962229500001E-3</v>
      </c>
      <c r="J182">
        <v>-2.4054200644299999</v>
      </c>
      <c r="K182">
        <v>-3.4428426089700002E-2</v>
      </c>
      <c r="L182">
        <v>3.3436805059900001</v>
      </c>
      <c r="M182">
        <v>1000</v>
      </c>
      <c r="N182">
        <v>20.700099999999999</v>
      </c>
      <c r="O182">
        <v>-5.9086363636400003</v>
      </c>
      <c r="P182">
        <v>-2.22575503897</v>
      </c>
      <c r="Q182">
        <v>3.6828813246599998</v>
      </c>
      <c r="R182">
        <v>21.3</v>
      </c>
      <c r="S182">
        <f>H182*(K182*10)</f>
        <v>1.200923064790236</v>
      </c>
      <c r="T182">
        <f>IF(H182&gt;0,IF(K182&gt;0,1,0),0)</f>
        <v>0</v>
      </c>
      <c r="U182">
        <f>IF(M182&gt;1000,1,0)</f>
        <v>0</v>
      </c>
      <c r="V182">
        <f>IF(T182=1,IF(U182=1, H182*(K182*10), 0),0)</f>
        <v>0</v>
      </c>
    </row>
    <row r="183" spans="1:22" ht="19">
      <c r="A183" s="3">
        <v>42979</v>
      </c>
      <c r="B183" s="1" t="s">
        <v>51</v>
      </c>
      <c r="C183" s="1">
        <f>(R183-N183)/N183*100</f>
        <v>0</v>
      </c>
      <c r="D183" s="1">
        <f>IF((R183-N183)/N183*100 &gt;=1.5,1,0)</f>
        <v>0</v>
      </c>
      <c r="E183">
        <v>2.42</v>
      </c>
      <c r="F183">
        <v>2.11</v>
      </c>
      <c r="G183">
        <v>-0.19822547320700001</v>
      </c>
      <c r="H183">
        <v>-5.4303768994899997</v>
      </c>
      <c r="I183">
        <v>8.5035650251400002E-2</v>
      </c>
      <c r="J183">
        <v>-7.2630975097499997</v>
      </c>
      <c r="K183">
        <v>0.15889310592700001</v>
      </c>
      <c r="L183">
        <v>0.78419358299599995</v>
      </c>
      <c r="M183">
        <v>139200</v>
      </c>
      <c r="N183">
        <v>2.2000000000000002</v>
      </c>
      <c r="O183">
        <v>-9.0909090909099994</v>
      </c>
      <c r="P183">
        <v>-2.2565757852399999</v>
      </c>
      <c r="Q183">
        <v>6.8343333056700004</v>
      </c>
      <c r="R183">
        <v>2.2000000000000002</v>
      </c>
      <c r="S183">
        <f>H183*(K183*10)</f>
        <v>-8.6284945191419844</v>
      </c>
      <c r="T183">
        <f>IF(H183&gt;0,IF(K183&gt;0,1,0),0)</f>
        <v>0</v>
      </c>
      <c r="U183">
        <f>IF(M183&gt;1000,1,0)</f>
        <v>1</v>
      </c>
      <c r="V183">
        <f>IF(T183=1,IF(U183=1, H183*(K183*10), 0),0)</f>
        <v>0</v>
      </c>
    </row>
    <row r="184" spans="1:22" ht="19">
      <c r="A184" s="3">
        <v>42979</v>
      </c>
      <c r="B184" s="1" t="s">
        <v>94</v>
      </c>
      <c r="C184" s="1">
        <f>(R184-N184)/N184*100</f>
        <v>2.1507537688442215</v>
      </c>
      <c r="D184" s="1">
        <f>IF((R184-N184)/N184*100 &gt;=1.5,1,0)</f>
        <v>1</v>
      </c>
      <c r="E184">
        <v>26.75</v>
      </c>
      <c r="F184">
        <v>25.29</v>
      </c>
      <c r="G184">
        <v>-9.0576087880399996E-3</v>
      </c>
      <c r="H184">
        <v>-6.3674779307299998</v>
      </c>
      <c r="I184">
        <v>-0.13284627893500001</v>
      </c>
      <c r="J184">
        <v>0.10637972057300001</v>
      </c>
      <c r="K184">
        <v>-9.1111640039499994E-2</v>
      </c>
      <c r="L184">
        <v>5.68016690401</v>
      </c>
      <c r="M184">
        <v>100</v>
      </c>
      <c r="N184">
        <v>24.875</v>
      </c>
      <c r="O184">
        <v>-7.0093457943899997</v>
      </c>
      <c r="P184">
        <v>-3.8111911734800001</v>
      </c>
      <c r="Q184">
        <v>3.19815462091</v>
      </c>
      <c r="R184">
        <v>25.41</v>
      </c>
      <c r="S184">
        <f>H184*(K184*10)</f>
        <v>5.80151357184132</v>
      </c>
      <c r="T184">
        <f>IF(H184&gt;0,IF(K184&gt;0,1,0),0)</f>
        <v>0</v>
      </c>
      <c r="U184">
        <f>IF(M184&gt;1000,1,0)</f>
        <v>0</v>
      </c>
      <c r="V184">
        <f>IF(T184=1,IF(U184=1, H184*(K184*10), 0),0)</f>
        <v>0</v>
      </c>
    </row>
  </sheetData>
  <sortState ref="A2:V184">
    <sortCondition ref="A2:A184"/>
    <sortCondition descending="1" ref="H2:H184"/>
    <sortCondition ref="J2:J184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K7" sqref="K7:K9"/>
    </sheetView>
  </sheetViews>
  <sheetFormatPr baseColWidth="10" defaultRowHeight="15" x14ac:dyDescent="0"/>
  <sheetData>
    <row r="1" spans="1:18" ht="19">
      <c r="A1" t="s">
        <v>225</v>
      </c>
      <c r="B1" s="1" t="s">
        <v>0</v>
      </c>
      <c r="C1" s="1" t="s">
        <v>226</v>
      </c>
      <c r="D1" s="1" t="s">
        <v>224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50</v>
      </c>
    </row>
    <row r="2" spans="1:18" ht="19">
      <c r="A2" s="3">
        <v>42978</v>
      </c>
      <c r="B2" s="1" t="s">
        <v>154</v>
      </c>
      <c r="C2" s="1">
        <f>(R2-N2)/N2*100</f>
        <v>10.632183908045981</v>
      </c>
      <c r="D2" s="1">
        <f>IF((R2-N2)/N2*100 &gt;=1.5,1,0)</f>
        <v>1</v>
      </c>
      <c r="E2">
        <v>3.53</v>
      </c>
      <c r="F2">
        <v>3.86</v>
      </c>
      <c r="G2">
        <v>-0.116455725121</v>
      </c>
      <c r="H2">
        <v>-0.11736955131100001</v>
      </c>
      <c r="I2">
        <v>-0.23845867322200001</v>
      </c>
      <c r="J2">
        <v>0.82196010908100003</v>
      </c>
      <c r="K2">
        <v>-0.21540838388299999</v>
      </c>
      <c r="L2">
        <v>2.9354682565800001</v>
      </c>
      <c r="M2">
        <v>1500</v>
      </c>
      <c r="N2">
        <v>3.48</v>
      </c>
      <c r="O2">
        <v>-1.4164305949</v>
      </c>
      <c r="P2">
        <v>-5.40663319065</v>
      </c>
      <c r="Q2">
        <v>-3.99020259575</v>
      </c>
      <c r="R2">
        <v>3.85</v>
      </c>
    </row>
    <row r="3" spans="1:18" ht="19">
      <c r="A3" s="3">
        <v>42978</v>
      </c>
      <c r="B3" s="1" t="s">
        <v>214</v>
      </c>
      <c r="C3" s="1">
        <f>(R3-N3)/N3*100</f>
        <v>0.93808630393996251</v>
      </c>
      <c r="D3" s="1">
        <f>IF((R3-N3)/N3*100 &gt;=1.5,1,0)</f>
        <v>0</v>
      </c>
      <c r="E3">
        <v>13.25</v>
      </c>
      <c r="F3">
        <v>13.4</v>
      </c>
      <c r="G3">
        <v>2.59212894411E-2</v>
      </c>
      <c r="H3">
        <v>-0.11604761888200001</v>
      </c>
      <c r="I3">
        <v>-1.45734525722E-2</v>
      </c>
      <c r="J3">
        <v>5.7153260453600002E-2</v>
      </c>
      <c r="K3">
        <v>-4.7423068443600003E-2</v>
      </c>
      <c r="L3">
        <v>0.30199475222599997</v>
      </c>
      <c r="M3">
        <v>800</v>
      </c>
      <c r="N3">
        <v>13.324999999999999</v>
      </c>
      <c r="O3">
        <v>0.56603773584899997</v>
      </c>
      <c r="P3">
        <v>-0.187143044654</v>
      </c>
      <c r="Q3">
        <v>-0.75318078050299997</v>
      </c>
      <c r="R3">
        <v>13.45</v>
      </c>
    </row>
    <row r="7" spans="1:18" ht="19">
      <c r="A7" s="3">
        <v>42979</v>
      </c>
      <c r="B7" s="1" t="s">
        <v>123</v>
      </c>
      <c r="C7" s="1">
        <f>(R7-N7)/N7*100</f>
        <v>2.4301379554297857</v>
      </c>
      <c r="D7" s="1">
        <f>IF((R7-N7)/N7*100 &gt;=1.5,1,0)</f>
        <v>1</v>
      </c>
      <c r="E7">
        <v>141.4</v>
      </c>
      <c r="F7">
        <v>143.41999999999999</v>
      </c>
      <c r="G7">
        <v>2.5636492220600001E-4</v>
      </c>
      <c r="H7">
        <v>7.1226388191799994E-2</v>
      </c>
      <c r="I7">
        <v>2.15261139355E-2</v>
      </c>
      <c r="J7">
        <v>1.50971771339E-2</v>
      </c>
      <c r="K7">
        <v>2.0584177983599999E-2</v>
      </c>
      <c r="L7">
        <v>-4.2632848616000002E-2</v>
      </c>
      <c r="M7">
        <v>3500</v>
      </c>
      <c r="N7">
        <v>141.35</v>
      </c>
      <c r="O7">
        <v>-3.5360678925E-2</v>
      </c>
      <c r="P7">
        <v>0.357137224142</v>
      </c>
      <c r="Q7">
        <v>0.392497903067</v>
      </c>
      <c r="R7">
        <v>144.785</v>
      </c>
    </row>
    <row r="8" spans="1:18" ht="19">
      <c r="A8" s="3">
        <v>42978</v>
      </c>
      <c r="B8" s="1" t="s">
        <v>187</v>
      </c>
      <c r="C8" s="1">
        <f>(R8-N8)/N8*100</f>
        <v>-0.14938113529662886</v>
      </c>
      <c r="D8" s="1">
        <f>IF((R8-N8)/N8*100 &gt;=1.5,1,0)</f>
        <v>0</v>
      </c>
      <c r="E8">
        <v>46.86</v>
      </c>
      <c r="F8">
        <v>46.9</v>
      </c>
      <c r="G8">
        <v>-6.0011626732900001E-3</v>
      </c>
      <c r="H8">
        <v>7.3986470496599996E-2</v>
      </c>
      <c r="I8">
        <v>1.7052354345199999E-2</v>
      </c>
      <c r="J8">
        <v>-6.0660472812299998E-2</v>
      </c>
      <c r="K8">
        <v>2.5015837300799999E-2</v>
      </c>
      <c r="L8">
        <v>-0.178489171127</v>
      </c>
      <c r="M8">
        <v>903</v>
      </c>
      <c r="N8">
        <v>46.86</v>
      </c>
      <c r="O8">
        <v>0</v>
      </c>
      <c r="P8">
        <v>0.43884932088799999</v>
      </c>
      <c r="Q8">
        <v>0.43884932088799999</v>
      </c>
      <c r="R8">
        <v>46.79</v>
      </c>
    </row>
    <row r="9" spans="1:18" ht="19">
      <c r="A9" s="3">
        <v>42979</v>
      </c>
      <c r="B9" s="1" t="s">
        <v>109</v>
      </c>
      <c r="C9" s="1">
        <f>(R9-N9)/N9*100</f>
        <v>-1.3779527559055174</v>
      </c>
      <c r="D9" s="1">
        <f>IF((R9-N9)/N9*100 &gt;=1.5,1,0)</f>
        <v>0</v>
      </c>
      <c r="E9">
        <v>5.0999999999999996</v>
      </c>
      <c r="F9">
        <v>4.9800000000000004</v>
      </c>
      <c r="G9">
        <v>-2.69435500057E-2</v>
      </c>
      <c r="H9">
        <v>8.1087637547199998E-2</v>
      </c>
      <c r="I9">
        <v>9.0428040070700003E-2</v>
      </c>
      <c r="J9">
        <v>-0.27000049223200001</v>
      </c>
      <c r="K9">
        <v>0.127258843531</v>
      </c>
      <c r="L9">
        <v>-0.55715727542100002</v>
      </c>
      <c r="M9">
        <v>3494</v>
      </c>
      <c r="N9">
        <v>5.08</v>
      </c>
      <c r="O9">
        <v>-0.392156862745</v>
      </c>
      <c r="P9">
        <v>1.6796754013699999</v>
      </c>
      <c r="Q9">
        <v>2.0718322641200002</v>
      </c>
      <c r="R9">
        <v>5.01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O2" sqref="O2"/>
    </sheetView>
  </sheetViews>
  <sheetFormatPr baseColWidth="10" defaultRowHeight="15" x14ac:dyDescent="0"/>
  <sheetData>
    <row r="1" spans="1:18" ht="19">
      <c r="A1" t="s">
        <v>225</v>
      </c>
      <c r="B1" s="1" t="s">
        <v>0</v>
      </c>
      <c r="C1" s="1" t="s">
        <v>226</v>
      </c>
      <c r="D1" t="s">
        <v>15</v>
      </c>
      <c r="E1" t="s">
        <v>17</v>
      </c>
      <c r="F1" t="s">
        <v>19</v>
      </c>
      <c r="G1" s="1" t="s">
        <v>224</v>
      </c>
      <c r="H1" t="s">
        <v>13</v>
      </c>
      <c r="I1" t="s">
        <v>14</v>
      </c>
      <c r="J1" t="s">
        <v>16</v>
      </c>
      <c r="K1" t="s">
        <v>18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50</v>
      </c>
    </row>
    <row r="2" spans="1:18" ht="19">
      <c r="A2" s="3">
        <v>42979</v>
      </c>
      <c r="B2" s="1" t="s">
        <v>65</v>
      </c>
      <c r="C2" s="1">
        <f>(R2-N2)/N2*100</f>
        <v>12</v>
      </c>
      <c r="D2">
        <v>-5.96016119747E-2</v>
      </c>
      <c r="E2">
        <v>0.215855553009</v>
      </c>
      <c r="F2">
        <v>0.287504280572</v>
      </c>
      <c r="G2" s="1">
        <f>IF((R2-N2)/N2*100 &gt;=1.5,1,0)</f>
        <v>1</v>
      </c>
      <c r="H2">
        <v>6.25</v>
      </c>
      <c r="I2">
        <v>6.45</v>
      </c>
      <c r="J2">
        <v>2.9252393782400001</v>
      </c>
      <c r="K2">
        <v>0.30951445252400001</v>
      </c>
      <c r="L2">
        <v>-2.8490722885999999</v>
      </c>
      <c r="M2">
        <v>200</v>
      </c>
      <c r="N2">
        <v>6.25</v>
      </c>
      <c r="O2">
        <v>0</v>
      </c>
      <c r="P2">
        <v>5.3389847077899999</v>
      </c>
      <c r="Q2">
        <v>5.3389847077899999</v>
      </c>
      <c r="R2">
        <v>7</v>
      </c>
    </row>
    <row r="3" spans="1:18" ht="19">
      <c r="A3" s="3">
        <v>42979</v>
      </c>
      <c r="B3" s="1" t="s">
        <v>73</v>
      </c>
      <c r="C3" s="1">
        <f>(R3-N3)/N3*100</f>
        <v>11.622073578595307</v>
      </c>
      <c r="D3">
        <v>0.24054447152700001</v>
      </c>
      <c r="E3">
        <v>-6.2427253120500001E-2</v>
      </c>
      <c r="F3">
        <v>-0.33270163593699997</v>
      </c>
      <c r="G3" s="1">
        <f>IF((R3-N3)/N3*100 &gt;=1.5,1,0)</f>
        <v>1</v>
      </c>
      <c r="H3">
        <v>10.52</v>
      </c>
      <c r="I3">
        <v>12.9</v>
      </c>
      <c r="J3">
        <v>3.54744748868</v>
      </c>
      <c r="K3">
        <v>1.88675385736</v>
      </c>
      <c r="L3">
        <v>-1.0144960648000001</v>
      </c>
      <c r="M3">
        <v>2980</v>
      </c>
      <c r="N3">
        <v>11.96</v>
      </c>
      <c r="O3">
        <v>13.6882129278</v>
      </c>
      <c r="P3">
        <v>1.0451077101899999</v>
      </c>
      <c r="Q3">
        <v>-12.643105217600001</v>
      </c>
      <c r="R3">
        <v>13.35</v>
      </c>
    </row>
    <row r="4" spans="1:18" ht="19">
      <c r="A4" s="3">
        <v>42978</v>
      </c>
      <c r="B4" s="1" t="s">
        <v>154</v>
      </c>
      <c r="C4" s="1">
        <f>(R4-N4)/N4*100</f>
        <v>10.632183908045981</v>
      </c>
      <c r="D4">
        <v>-0.116455725121</v>
      </c>
      <c r="E4">
        <v>-0.23845867322200001</v>
      </c>
      <c r="F4">
        <v>-0.21540838388299999</v>
      </c>
      <c r="G4" s="1">
        <f>IF((R4-N4)/N4*100 &gt;=1.5,1,0)</f>
        <v>1</v>
      </c>
      <c r="H4">
        <v>3.53</v>
      </c>
      <c r="I4">
        <v>3.86</v>
      </c>
      <c r="J4">
        <v>-0.11736955131100001</v>
      </c>
      <c r="K4">
        <v>0.82196010908100003</v>
      </c>
      <c r="L4">
        <v>2.9354682565800001</v>
      </c>
      <c r="M4">
        <v>1500</v>
      </c>
      <c r="N4">
        <v>3.48</v>
      </c>
      <c r="O4">
        <v>-1.4164305949</v>
      </c>
      <c r="P4">
        <v>-5.40663319065</v>
      </c>
      <c r="Q4">
        <v>-3.99020259575</v>
      </c>
      <c r="R4">
        <v>3.85</v>
      </c>
    </row>
    <row r="5" spans="1:18" ht="19">
      <c r="A5" s="3">
        <v>42978</v>
      </c>
      <c r="B5" s="1" t="s">
        <v>221</v>
      </c>
      <c r="C5" s="1">
        <f>(R5-N5)/N5*100</f>
        <v>9.1324200913242013</v>
      </c>
      <c r="D5">
        <v>0.16685406327499999</v>
      </c>
      <c r="E5">
        <v>-0.11351096504200001</v>
      </c>
      <c r="F5">
        <v>-0.29069373953200001</v>
      </c>
      <c r="G5" s="1">
        <f>IF((R5-N5)/N5*100 &gt;=1.5,1,0)</f>
        <v>1</v>
      </c>
      <c r="H5">
        <v>10.4</v>
      </c>
      <c r="I5">
        <v>11.5</v>
      </c>
      <c r="J5">
        <v>0.33744959677399999</v>
      </c>
      <c r="K5">
        <v>-1.1859019095900001</v>
      </c>
      <c r="L5">
        <v>-1.30820631458</v>
      </c>
      <c r="M5">
        <v>1100</v>
      </c>
      <c r="N5">
        <v>10.95</v>
      </c>
      <c r="O5">
        <v>5.28846153846</v>
      </c>
      <c r="P5">
        <v>-4.2078460408899998</v>
      </c>
      <c r="Q5">
        <v>-9.4963075793500007</v>
      </c>
      <c r="R5">
        <v>11.95</v>
      </c>
    </row>
    <row r="6" spans="1:18" ht="19">
      <c r="A6" s="3">
        <v>42978</v>
      </c>
      <c r="B6" s="1" t="s">
        <v>160</v>
      </c>
      <c r="C6" s="1">
        <f>(R6-N6)/N6*100</f>
        <v>8.6124401913875683</v>
      </c>
      <c r="D6">
        <v>1.9336417226100001E-2</v>
      </c>
      <c r="E6">
        <v>5.9953177113700002E-3</v>
      </c>
      <c r="F6">
        <v>8.4917613689500002E-2</v>
      </c>
      <c r="G6" s="1">
        <f>IF((R6-N6)/N6*100 &gt;=1.5,1,0)</f>
        <v>1</v>
      </c>
      <c r="H6">
        <v>1.97</v>
      </c>
      <c r="I6">
        <v>2.0699999999999998</v>
      </c>
      <c r="J6">
        <v>3.94149132143</v>
      </c>
      <c r="K6">
        <v>4.4042973735600004</v>
      </c>
      <c r="L6">
        <v>-1.59320360262</v>
      </c>
      <c r="M6">
        <v>31234</v>
      </c>
      <c r="N6">
        <v>2.09</v>
      </c>
      <c r="O6">
        <v>6.0913705583800004</v>
      </c>
      <c r="P6">
        <v>5.3948388812300001</v>
      </c>
      <c r="Q6">
        <v>-0.69653167714399999</v>
      </c>
      <c r="R6">
        <v>2.27</v>
      </c>
    </row>
    <row r="7" spans="1:18" ht="19">
      <c r="A7" s="3">
        <v>42978</v>
      </c>
      <c r="B7" s="1" t="s">
        <v>220</v>
      </c>
      <c r="C7" s="1">
        <f>(R7-N7)/N7*100</f>
        <v>8.4362606232294635</v>
      </c>
      <c r="D7">
        <v>-0.16467764993799999</v>
      </c>
      <c r="E7">
        <v>0.27227233605500001</v>
      </c>
      <c r="F7">
        <v>0.47824053300399999</v>
      </c>
      <c r="G7" s="1">
        <f>IF((R7-N7)/N7*100 &gt;=1.5,1,0)</f>
        <v>1</v>
      </c>
      <c r="H7">
        <v>7.37</v>
      </c>
      <c r="I7">
        <v>7.09</v>
      </c>
      <c r="J7">
        <v>-1.09262166193</v>
      </c>
      <c r="K7">
        <v>-3.3143338264</v>
      </c>
      <c r="L7">
        <v>-3.0693195257700001</v>
      </c>
      <c r="M7">
        <v>100</v>
      </c>
      <c r="N7">
        <v>7.06</v>
      </c>
      <c r="O7">
        <v>-4.2062415196699998</v>
      </c>
      <c r="P7">
        <v>1.95557876933</v>
      </c>
      <c r="Q7">
        <v>6.1618202889999996</v>
      </c>
      <c r="R7">
        <v>7.6555999999999997</v>
      </c>
    </row>
    <row r="8" spans="1:18" ht="19">
      <c r="A8" s="3">
        <v>42979</v>
      </c>
      <c r="B8" s="1" t="s">
        <v>61</v>
      </c>
      <c r="C8" s="1">
        <f>(R8-N8)/N8*100</f>
        <v>6.3113604488078536</v>
      </c>
      <c r="D8">
        <v>0.236535819865</v>
      </c>
      <c r="E8">
        <v>-0.182900687777</v>
      </c>
      <c r="F8">
        <v>-0.21008088142299999</v>
      </c>
      <c r="G8" s="1">
        <f>IF((R8-N8)/N8*100 &gt;=1.5,1,0)</f>
        <v>1</v>
      </c>
      <c r="H8">
        <v>33.4</v>
      </c>
      <c r="I8">
        <v>37.9</v>
      </c>
      <c r="J8">
        <v>1.88008632852</v>
      </c>
      <c r="K8">
        <v>1.1095763790199999</v>
      </c>
      <c r="L8">
        <v>-4.8366460267600004</v>
      </c>
      <c r="M8">
        <v>400</v>
      </c>
      <c r="N8">
        <v>35.65</v>
      </c>
      <c r="O8">
        <v>6.7365269461099997</v>
      </c>
      <c r="P8">
        <v>-2.8383643360300002</v>
      </c>
      <c r="Q8">
        <v>-9.5748912821300003</v>
      </c>
      <c r="R8">
        <v>37.9</v>
      </c>
    </row>
    <row r="9" spans="1:18" ht="19">
      <c r="A9" s="3">
        <v>42979</v>
      </c>
      <c r="B9" s="1" t="s">
        <v>130</v>
      </c>
      <c r="C9" s="1">
        <f>(R9-N9)/N9*100</f>
        <v>6.0931899641577036</v>
      </c>
      <c r="D9">
        <v>-8.03649704051E-3</v>
      </c>
      <c r="E9">
        <v>-6.7202092708799996E-2</v>
      </c>
      <c r="F9">
        <v>-6.5903191162600003E-2</v>
      </c>
      <c r="G9" s="1">
        <f>IF((R9-N9)/N9*100 &gt;=1.5,1,0)</f>
        <v>1</v>
      </c>
      <c r="H9">
        <v>2.81</v>
      </c>
      <c r="I9">
        <v>2.89</v>
      </c>
      <c r="J9">
        <v>-0.34843545571099999</v>
      </c>
      <c r="K9">
        <v>-0.76772864112799999</v>
      </c>
      <c r="L9">
        <v>-0.27565958841400001</v>
      </c>
      <c r="M9">
        <v>2140</v>
      </c>
      <c r="N9">
        <v>2.79</v>
      </c>
      <c r="O9">
        <v>-0.71174377224200003</v>
      </c>
      <c r="P9">
        <v>-3.1820094176499998</v>
      </c>
      <c r="Q9">
        <v>-2.47026564541</v>
      </c>
      <c r="R9">
        <v>2.96</v>
      </c>
    </row>
    <row r="10" spans="1:18" ht="19">
      <c r="A10" s="3">
        <v>42978</v>
      </c>
      <c r="B10" s="1" t="s">
        <v>196</v>
      </c>
      <c r="C10" s="1">
        <f>(R10-N10)/N10*100</f>
        <v>5.5825242718446528</v>
      </c>
      <c r="D10">
        <v>0.37665511419199998</v>
      </c>
      <c r="E10">
        <v>0.37428974321199998</v>
      </c>
      <c r="F10">
        <v>4.6244724257599998E-2</v>
      </c>
      <c r="G10" s="1">
        <f>IF((R10-N10)/N10*100 &gt;=1.5,1,0)</f>
        <v>1</v>
      </c>
      <c r="H10">
        <v>18.149999999999999</v>
      </c>
      <c r="I10">
        <v>21.65</v>
      </c>
      <c r="J10">
        <v>2.8314671643099998</v>
      </c>
      <c r="K10">
        <v>2.0369274529400001</v>
      </c>
      <c r="L10">
        <v>-1.8101211213799999</v>
      </c>
      <c r="M10">
        <v>7450</v>
      </c>
      <c r="N10">
        <v>20.6</v>
      </c>
      <c r="O10">
        <v>13.4986225895</v>
      </c>
      <c r="P10">
        <v>11.596334735899999</v>
      </c>
      <c r="Q10">
        <v>-1.9022878536200001</v>
      </c>
      <c r="R10">
        <v>21.75</v>
      </c>
    </row>
    <row r="11" spans="1:18" ht="19">
      <c r="A11" s="3">
        <v>42979</v>
      </c>
      <c r="B11" s="1" t="s">
        <v>89</v>
      </c>
      <c r="C11" s="1">
        <f>(R11-N11)/N11*100</f>
        <v>5.4054054054054106</v>
      </c>
      <c r="D11">
        <v>-2.84776131504E-2</v>
      </c>
      <c r="E11">
        <v>-0.102196278365</v>
      </c>
      <c r="F11">
        <v>-0.19417379497199999</v>
      </c>
      <c r="G11" s="1">
        <f>IF((R11-N11)/N11*100 &gt;=1.5,1,0)</f>
        <v>1</v>
      </c>
      <c r="H11">
        <v>10.3</v>
      </c>
      <c r="I11">
        <v>10.84</v>
      </c>
      <c r="J11">
        <v>1.3009506050199999</v>
      </c>
      <c r="K11">
        <v>2.23186020745</v>
      </c>
      <c r="L11">
        <v>4.6828906962900003</v>
      </c>
      <c r="M11">
        <v>100</v>
      </c>
      <c r="N11">
        <v>10.36</v>
      </c>
      <c r="O11">
        <v>0.582524271845</v>
      </c>
      <c r="P11">
        <v>-0.71882272737999997</v>
      </c>
      <c r="Q11">
        <v>-1.30134699922</v>
      </c>
      <c r="R11">
        <v>10.92</v>
      </c>
    </row>
    <row r="12" spans="1:18" ht="19">
      <c r="A12" s="3">
        <v>42979</v>
      </c>
      <c r="B12" s="1" t="s">
        <v>98</v>
      </c>
      <c r="C12" s="1">
        <f>(R12-N12)/N12*100</f>
        <v>-0.80941869021338797</v>
      </c>
      <c r="D12">
        <v>2.00990628674E-2</v>
      </c>
      <c r="E12">
        <v>-7.0839046680000002E-3</v>
      </c>
      <c r="F12">
        <v>-8.0085901714900005E-3</v>
      </c>
      <c r="G12" s="1">
        <f>IF((R12-N12)/N12*100 &gt;=1.5,1,0)</f>
        <v>0</v>
      </c>
      <c r="H12">
        <v>33.799999999999997</v>
      </c>
      <c r="I12">
        <v>34</v>
      </c>
      <c r="J12">
        <v>0.398269115359</v>
      </c>
      <c r="K12">
        <v>0.25895381935099998</v>
      </c>
      <c r="L12">
        <v>-0.53913044742500005</v>
      </c>
      <c r="M12">
        <v>2900</v>
      </c>
      <c r="N12">
        <v>33.975000000000001</v>
      </c>
      <c r="O12">
        <v>0.51775147928999998</v>
      </c>
      <c r="P12">
        <v>-2.28899910569E-2</v>
      </c>
      <c r="Q12">
        <v>-0.54064147034700005</v>
      </c>
      <c r="R12">
        <v>33.700000000000003</v>
      </c>
    </row>
    <row r="13" spans="1:18" ht="19">
      <c r="A13" s="3">
        <v>42979</v>
      </c>
      <c r="B13" s="1" t="s">
        <v>106</v>
      </c>
      <c r="C13" s="1">
        <f>(R13-N13)/N13*100</f>
        <v>-0.85669781931463729</v>
      </c>
      <c r="D13">
        <v>3.1120700131799999E-2</v>
      </c>
      <c r="E13">
        <v>0.124317382713</v>
      </c>
      <c r="F13">
        <v>0.105845294273</v>
      </c>
      <c r="G13" s="1">
        <f>IF((R13-N13)/N13*100 &gt;=1.5,1,0)</f>
        <v>0</v>
      </c>
      <c r="H13">
        <v>12.64</v>
      </c>
      <c r="I13">
        <v>12.84</v>
      </c>
      <c r="J13">
        <v>1.0060181751099999</v>
      </c>
      <c r="K13">
        <v>0.48546975400999998</v>
      </c>
      <c r="L13">
        <v>-0.78327121350399997</v>
      </c>
      <c r="M13">
        <v>5875</v>
      </c>
      <c r="N13">
        <v>12.84</v>
      </c>
      <c r="O13">
        <v>1.5822784810099999</v>
      </c>
      <c r="P13">
        <v>3.56796598173</v>
      </c>
      <c r="Q13">
        <v>1.9856875007100001</v>
      </c>
      <c r="R13">
        <v>12.73</v>
      </c>
    </row>
    <row r="14" spans="1:18" ht="19">
      <c r="A14" s="3">
        <v>42978</v>
      </c>
      <c r="B14" s="1" t="s">
        <v>215</v>
      </c>
      <c r="C14" s="1">
        <f>(R14-N14)/N14*100</f>
        <v>-0.86222808174028154</v>
      </c>
      <c r="D14">
        <v>-8.1327977509599997E-2</v>
      </c>
      <c r="E14">
        <v>-9.6347422754100007E-2</v>
      </c>
      <c r="F14">
        <v>-6.1003693822500003E-2</v>
      </c>
      <c r="G14" s="1">
        <f>IF((R14-N14)/N14*100 &gt;=1.5,1,0)</f>
        <v>0</v>
      </c>
      <c r="H14">
        <v>31.44</v>
      </c>
      <c r="I14">
        <v>29.99</v>
      </c>
      <c r="J14">
        <v>-1.9442640359500001</v>
      </c>
      <c r="K14">
        <v>-2.1252572197099999</v>
      </c>
      <c r="L14">
        <v>0.77996015268300001</v>
      </c>
      <c r="M14">
        <v>5785</v>
      </c>
      <c r="N14">
        <v>30.34</v>
      </c>
      <c r="O14">
        <v>-3.4987277353700001</v>
      </c>
      <c r="P14">
        <v>-4.0966858465099998</v>
      </c>
      <c r="Q14">
        <v>-0.59795811114599995</v>
      </c>
      <c r="R14">
        <v>30.078399999999998</v>
      </c>
    </row>
    <row r="15" spans="1:18" ht="19">
      <c r="A15" s="3">
        <v>42979</v>
      </c>
      <c r="B15" s="1" t="s">
        <v>147</v>
      </c>
      <c r="C15" s="1">
        <f>(R15-N15)/N15*100</f>
        <v>-0.96711798839458407</v>
      </c>
      <c r="D15">
        <v>-1.3534833030200001E-3</v>
      </c>
      <c r="E15">
        <v>7.1309289153100003E-2</v>
      </c>
      <c r="F15">
        <v>6.3483677051100001E-2</v>
      </c>
      <c r="G15" s="1">
        <f>IF((R15-N15)/N15*100 &gt;=1.5,1,0)</f>
        <v>0</v>
      </c>
      <c r="H15">
        <v>103.65</v>
      </c>
      <c r="I15">
        <v>101.4</v>
      </c>
      <c r="J15">
        <v>-8.02180364998E-2</v>
      </c>
      <c r="K15">
        <v>-0.44393276342299998</v>
      </c>
      <c r="L15">
        <v>-0.18589396678600001</v>
      </c>
      <c r="M15">
        <v>200</v>
      </c>
      <c r="N15">
        <v>103.4</v>
      </c>
      <c r="O15">
        <v>-0.241196333816</v>
      </c>
      <c r="P15">
        <v>1.30271500176</v>
      </c>
      <c r="Q15">
        <v>1.54391133558</v>
      </c>
      <c r="R15">
        <v>102.4</v>
      </c>
    </row>
    <row r="16" spans="1:18" ht="19">
      <c r="A16" s="3">
        <v>42979</v>
      </c>
      <c r="B16" s="1" t="s">
        <v>54</v>
      </c>
      <c r="C16" s="1">
        <f>(R16-N16)/N16*100</f>
        <v>-0.98217058064094831</v>
      </c>
      <c r="D16">
        <v>0.23025757212100001</v>
      </c>
      <c r="E16">
        <v>-4.1145064111299999E-2</v>
      </c>
      <c r="F16">
        <v>-0.211846959389</v>
      </c>
      <c r="G16" s="1">
        <f>IF((R16-N16)/N16*100 &gt;=1.5,1,0)</f>
        <v>0</v>
      </c>
      <c r="H16">
        <v>5.66</v>
      </c>
      <c r="I16">
        <v>5.84</v>
      </c>
      <c r="J16">
        <v>2.76406703916</v>
      </c>
      <c r="K16">
        <v>1.2890380350099999</v>
      </c>
      <c r="L16">
        <v>-2.7339205258599999</v>
      </c>
      <c r="M16">
        <v>6264</v>
      </c>
      <c r="N16">
        <v>6.1191000000000004</v>
      </c>
      <c r="O16">
        <v>8.1113074204900002</v>
      </c>
      <c r="P16">
        <v>-0.40971745200499998</v>
      </c>
      <c r="Q16">
        <v>-8.5210248725</v>
      </c>
      <c r="R16">
        <v>6.0590000000000002</v>
      </c>
    </row>
    <row r="17" spans="1:18" ht="19">
      <c r="A17" s="3">
        <v>42978</v>
      </c>
      <c r="B17" s="1" t="s">
        <v>149</v>
      </c>
      <c r="C17" s="1">
        <f>(R17-N17)/N17*100</f>
        <v>-1.0757946210268894</v>
      </c>
      <c r="D17">
        <v>0.140502161623</v>
      </c>
      <c r="E17">
        <v>0.109338637837</v>
      </c>
      <c r="F17">
        <v>-0.12848777858800001</v>
      </c>
      <c r="G17" s="1">
        <f>IF((R17-N17)/N17*100 &gt;=1.5,1,0)</f>
        <v>0</v>
      </c>
      <c r="H17">
        <v>19.399999999999999</v>
      </c>
      <c r="I17">
        <v>20.100000000000001</v>
      </c>
      <c r="J17">
        <v>0.167326238776</v>
      </c>
      <c r="K17">
        <v>1.08481225901</v>
      </c>
      <c r="L17">
        <v>2.9921750222500001</v>
      </c>
      <c r="M17">
        <v>20614</v>
      </c>
      <c r="N17">
        <v>20.45</v>
      </c>
      <c r="O17">
        <v>5.4123711340199998</v>
      </c>
      <c r="P17">
        <v>4.8000687097099997</v>
      </c>
      <c r="Q17">
        <v>-0.61230242431399995</v>
      </c>
      <c r="R17">
        <v>20.23</v>
      </c>
    </row>
    <row r="18" spans="1:18" ht="19">
      <c r="A18" s="3">
        <v>42979</v>
      </c>
      <c r="B18" s="1" t="s">
        <v>109</v>
      </c>
      <c r="C18" s="1">
        <f>(R18-N18)/N18*100</f>
        <v>-1.3779527559055174</v>
      </c>
      <c r="D18">
        <v>-2.69435500057E-2</v>
      </c>
      <c r="E18">
        <v>9.0428040070700003E-2</v>
      </c>
      <c r="F18">
        <v>0.127258843531</v>
      </c>
      <c r="G18" s="1">
        <f>IF((R18-N18)/N18*100 &gt;=1.5,1,0)</f>
        <v>0</v>
      </c>
      <c r="H18">
        <v>5.0999999999999996</v>
      </c>
      <c r="I18">
        <v>4.9800000000000004</v>
      </c>
      <c r="J18">
        <v>8.1087637547199998E-2</v>
      </c>
      <c r="K18">
        <v>-0.27000049223200001</v>
      </c>
      <c r="L18">
        <v>-0.55715727542100002</v>
      </c>
      <c r="M18">
        <v>3494</v>
      </c>
      <c r="N18">
        <v>5.08</v>
      </c>
      <c r="O18">
        <v>-0.392156862745</v>
      </c>
      <c r="P18">
        <v>1.6796754013699999</v>
      </c>
      <c r="Q18">
        <v>2.0718322641200002</v>
      </c>
      <c r="R18">
        <v>5.01</v>
      </c>
    </row>
    <row r="19" spans="1:18" ht="19">
      <c r="A19" s="3">
        <v>42978</v>
      </c>
      <c r="B19" s="1" t="s">
        <v>209</v>
      </c>
      <c r="C19" s="1">
        <f>(R19-N19)/N19*100</f>
        <v>-1.4779499404052552</v>
      </c>
      <c r="D19">
        <v>9.5549813754900008E-3</v>
      </c>
      <c r="E19">
        <v>-9.20218599635E-2</v>
      </c>
      <c r="F19">
        <v>-0.11584761707299999</v>
      </c>
      <c r="G19" s="1">
        <f>IF((R19-N19)/N19*100 &gt;=1.5,1,0)</f>
        <v>0</v>
      </c>
      <c r="H19">
        <v>42.34</v>
      </c>
      <c r="I19">
        <v>42.54</v>
      </c>
      <c r="J19">
        <v>-1.09358478796</v>
      </c>
      <c r="K19">
        <v>0.102353679973</v>
      </c>
      <c r="L19">
        <v>1.49456183483</v>
      </c>
      <c r="M19">
        <v>2900</v>
      </c>
      <c r="N19">
        <v>41.95</v>
      </c>
      <c r="O19">
        <v>-0.92111478507300004</v>
      </c>
      <c r="P19">
        <v>-2.1936412351999999</v>
      </c>
      <c r="Q19">
        <v>-1.27252645013</v>
      </c>
      <c r="R19">
        <v>41.33</v>
      </c>
    </row>
    <row r="20" spans="1:18" ht="19">
      <c r="A20" s="3">
        <v>42979</v>
      </c>
      <c r="B20" s="1" t="s">
        <v>116</v>
      </c>
      <c r="C20" s="1">
        <f>(R20-N20)/N20*100</f>
        <v>-2.2988505747126355</v>
      </c>
      <c r="D20">
        <v>0.18046644763</v>
      </c>
      <c r="E20">
        <v>0.19928926060499999</v>
      </c>
      <c r="F20">
        <v>-2.6529880473099999E-2</v>
      </c>
      <c r="G20" s="1">
        <f>IF((R20-N20)/N20*100 &gt;=1.5,1,0)</f>
        <v>0</v>
      </c>
      <c r="H20">
        <v>8.1</v>
      </c>
      <c r="I20">
        <v>8.4</v>
      </c>
      <c r="J20">
        <v>1.56197978893</v>
      </c>
      <c r="K20">
        <v>-1.6363832893400001</v>
      </c>
      <c r="L20">
        <v>-2.2307971333899999</v>
      </c>
      <c r="M20">
        <v>16676</v>
      </c>
      <c r="N20">
        <v>8.6999999999999993</v>
      </c>
      <c r="O20">
        <v>7.40740740741</v>
      </c>
      <c r="P20">
        <v>4.1703800115999998</v>
      </c>
      <c r="Q20">
        <v>-3.2370273958000002</v>
      </c>
      <c r="R20">
        <v>8.5</v>
      </c>
    </row>
    <row r="21" spans="1:18" ht="19">
      <c r="A21" s="3">
        <v>42979</v>
      </c>
      <c r="B21" s="1" t="s">
        <v>56</v>
      </c>
      <c r="C21" s="1">
        <f>(R21-N21)/N21*100</f>
        <v>-3.6453839516824802</v>
      </c>
      <c r="D21">
        <v>-3.9183021999100003E-2</v>
      </c>
      <c r="E21">
        <v>1.32458902141E-2</v>
      </c>
      <c r="F21">
        <v>7.7897178079699994E-2</v>
      </c>
      <c r="G21" s="1">
        <f>IF((R21-N21)/N21*100 &gt;=1.5,1,0)</f>
        <v>0</v>
      </c>
      <c r="H21">
        <v>23.52</v>
      </c>
      <c r="I21">
        <v>22</v>
      </c>
      <c r="J21">
        <v>1.0863875288</v>
      </c>
      <c r="K21">
        <v>0.53275551396999998</v>
      </c>
      <c r="L21">
        <v>-1.0917902445000001</v>
      </c>
      <c r="M21">
        <v>98223</v>
      </c>
      <c r="N21">
        <v>23.18</v>
      </c>
      <c r="O21">
        <v>-1.4455782312900001</v>
      </c>
      <c r="P21">
        <v>-0.93520786588500004</v>
      </c>
      <c r="Q21">
        <v>0.51037036540799996</v>
      </c>
      <c r="R21">
        <v>22.335000000000001</v>
      </c>
    </row>
  </sheetData>
  <sortState ref="A2:R21">
    <sortCondition descending="1" ref="C2:C21"/>
    <sortCondition descending="1" ref="D2:D21"/>
    <sortCondition descending="1" ref="E2:E21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9"/>
  <sheetViews>
    <sheetView topLeftCell="A42" workbookViewId="0">
      <selection activeCell="O70" sqref="O70"/>
    </sheetView>
  </sheetViews>
  <sheetFormatPr baseColWidth="10" defaultRowHeight="15" x14ac:dyDescent="0"/>
  <sheetData>
    <row r="1" spans="1:20" ht="19">
      <c r="A1" t="s">
        <v>225</v>
      </c>
      <c r="B1" s="1" t="s">
        <v>0</v>
      </c>
      <c r="C1" s="1" t="s">
        <v>226</v>
      </c>
      <c r="D1" t="s">
        <v>16</v>
      </c>
      <c r="E1" t="s">
        <v>232</v>
      </c>
      <c r="F1" t="s">
        <v>15</v>
      </c>
      <c r="G1" t="s">
        <v>19</v>
      </c>
      <c r="H1" t="s">
        <v>227</v>
      </c>
      <c r="I1" t="s">
        <v>23</v>
      </c>
      <c r="J1" t="s">
        <v>17</v>
      </c>
      <c r="K1" s="1" t="s">
        <v>224</v>
      </c>
      <c r="L1" t="s">
        <v>13</v>
      </c>
      <c r="M1" t="s">
        <v>14</v>
      </c>
      <c r="N1" t="s">
        <v>18</v>
      </c>
      <c r="O1" t="s">
        <v>20</v>
      </c>
      <c r="P1" t="s">
        <v>21</v>
      </c>
      <c r="Q1" t="s">
        <v>22</v>
      </c>
      <c r="R1" t="s">
        <v>24</v>
      </c>
      <c r="S1" t="s">
        <v>25</v>
      </c>
      <c r="T1" t="s">
        <v>50</v>
      </c>
    </row>
    <row r="2" spans="1:20" ht="19">
      <c r="A2" s="3">
        <v>42979</v>
      </c>
      <c r="B2" s="1" t="s">
        <v>73</v>
      </c>
      <c r="C2" s="1">
        <f>(T2-Q2)/Q2*100</f>
        <v>11.622073578595307</v>
      </c>
      <c r="D2">
        <v>3.54744748868</v>
      </c>
      <c r="E2">
        <f>F2*10</f>
        <v>2.4054447152700003</v>
      </c>
      <c r="F2">
        <v>0.24054447152700001</v>
      </c>
      <c r="G2">
        <v>-0.33270163593699997</v>
      </c>
      <c r="H2">
        <f>G2*10</f>
        <v>-3.32701635937</v>
      </c>
      <c r="I2">
        <v>13.6882129278</v>
      </c>
      <c r="J2">
        <v>-6.2427253120500001E-2</v>
      </c>
      <c r="K2" s="1">
        <f>IF((T2-Q2)/Q2*100 &gt;=1.5,1,0)</f>
        <v>1</v>
      </c>
      <c r="L2">
        <v>10.52</v>
      </c>
      <c r="M2">
        <v>12.9</v>
      </c>
      <c r="N2">
        <v>1.88675385736</v>
      </c>
      <c r="O2">
        <v>-1.0144960648000001</v>
      </c>
      <c r="P2">
        <v>2980</v>
      </c>
      <c r="Q2">
        <v>11.96</v>
      </c>
      <c r="R2">
        <v>1.0451077101899999</v>
      </c>
      <c r="S2">
        <v>-12.643105217600001</v>
      </c>
      <c r="T2">
        <v>13.35</v>
      </c>
    </row>
    <row r="3" spans="1:20" ht="19">
      <c r="A3" s="3">
        <v>42978</v>
      </c>
      <c r="B3" s="1" t="s">
        <v>154</v>
      </c>
      <c r="C3" s="1">
        <f>(T3-Q3)/Q3*100</f>
        <v>10.632183908045981</v>
      </c>
      <c r="D3">
        <v>-0.11736955131100001</v>
      </c>
      <c r="E3">
        <f>F3*10</f>
        <v>-1.16455725121</v>
      </c>
      <c r="F3">
        <v>-0.116455725121</v>
      </c>
      <c r="G3">
        <v>-0.21540838388299999</v>
      </c>
      <c r="H3">
        <f t="shared" ref="H3:H16" si="0">G3*10</f>
        <v>-2.1540838388300001</v>
      </c>
      <c r="I3">
        <v>-1.4164305949</v>
      </c>
      <c r="J3">
        <v>-0.23845867322200001</v>
      </c>
      <c r="K3" s="1">
        <f>IF((T3-Q3)/Q3*100 &gt;=1.5,1,0)</f>
        <v>1</v>
      </c>
      <c r="L3">
        <v>3.53</v>
      </c>
      <c r="M3">
        <v>3.86</v>
      </c>
      <c r="N3">
        <v>0.82196010908100003</v>
      </c>
      <c r="O3">
        <v>2.9354682565800001</v>
      </c>
      <c r="P3">
        <v>1500</v>
      </c>
      <c r="Q3">
        <v>3.48</v>
      </c>
      <c r="R3">
        <v>-5.40663319065</v>
      </c>
      <c r="S3">
        <v>-3.99020259575</v>
      </c>
      <c r="T3">
        <v>3.85</v>
      </c>
    </row>
    <row r="4" spans="1:20" ht="19">
      <c r="A4" s="3">
        <v>42978</v>
      </c>
      <c r="B4" s="1" t="s">
        <v>221</v>
      </c>
      <c r="C4" s="1">
        <f>(T4-Q4)/Q4*100</f>
        <v>9.1324200913242013</v>
      </c>
      <c r="D4">
        <v>0.33744959677399999</v>
      </c>
      <c r="E4">
        <f>F4*10</f>
        <v>1.6685406327499999</v>
      </c>
      <c r="F4">
        <v>0.16685406327499999</v>
      </c>
      <c r="G4">
        <v>-0.29069373953200001</v>
      </c>
      <c r="H4">
        <f t="shared" si="0"/>
        <v>-2.90693739532</v>
      </c>
      <c r="I4">
        <v>5.28846153846</v>
      </c>
      <c r="J4">
        <v>-0.11351096504200001</v>
      </c>
      <c r="K4" s="1">
        <f>IF((T4-Q4)/Q4*100 &gt;=1.5,1,0)</f>
        <v>1</v>
      </c>
      <c r="L4">
        <v>10.4</v>
      </c>
      <c r="M4">
        <v>11.5</v>
      </c>
      <c r="N4">
        <v>-1.1859019095900001</v>
      </c>
      <c r="O4">
        <v>-1.30820631458</v>
      </c>
      <c r="P4">
        <v>1100</v>
      </c>
      <c r="Q4">
        <v>10.95</v>
      </c>
      <c r="R4">
        <v>-4.2078460408899998</v>
      </c>
      <c r="S4">
        <v>-9.4963075793500007</v>
      </c>
      <c r="T4">
        <v>11.95</v>
      </c>
    </row>
    <row r="5" spans="1:20" ht="19">
      <c r="A5" s="3">
        <v>42978</v>
      </c>
      <c r="B5" s="1" t="s">
        <v>160</v>
      </c>
      <c r="C5" s="1">
        <f>(T5-Q5)/Q5*100</f>
        <v>8.6124401913875683</v>
      </c>
      <c r="D5">
        <v>3.94149132143</v>
      </c>
      <c r="E5">
        <f>F5*10</f>
        <v>0.193364172261</v>
      </c>
      <c r="F5">
        <v>1.9336417226100001E-2</v>
      </c>
      <c r="G5">
        <v>8.4917613689500002E-2</v>
      </c>
      <c r="H5">
        <f t="shared" si="0"/>
        <v>0.84917613689500004</v>
      </c>
      <c r="I5">
        <v>6.0913705583800004</v>
      </c>
      <c r="J5">
        <v>5.9953177113700002E-3</v>
      </c>
      <c r="K5" s="1">
        <f>IF((T5-Q5)/Q5*100 &gt;=1.5,1,0)</f>
        <v>1</v>
      </c>
      <c r="L5">
        <v>1.97</v>
      </c>
      <c r="M5">
        <v>2.0699999999999998</v>
      </c>
      <c r="N5">
        <v>4.4042973735600004</v>
      </c>
      <c r="O5">
        <v>-1.59320360262</v>
      </c>
      <c r="P5">
        <v>31234</v>
      </c>
      <c r="Q5">
        <v>2.09</v>
      </c>
      <c r="R5">
        <v>5.3948388812300001</v>
      </c>
      <c r="S5">
        <v>-0.69653167714399999</v>
      </c>
      <c r="T5">
        <v>2.27</v>
      </c>
    </row>
    <row r="6" spans="1:20" ht="19">
      <c r="A6" s="3">
        <v>42979</v>
      </c>
      <c r="B6" s="1" t="s">
        <v>130</v>
      </c>
      <c r="C6" s="1">
        <f>(T6-Q6)/Q6*100</f>
        <v>6.0931899641577036</v>
      </c>
      <c r="D6">
        <v>-0.34843545571099999</v>
      </c>
      <c r="E6">
        <f>F6*10</f>
        <v>-8.0364970405100003E-2</v>
      </c>
      <c r="F6">
        <v>-8.03649704051E-3</v>
      </c>
      <c r="G6">
        <v>-6.5903191162600003E-2</v>
      </c>
      <c r="H6">
        <f t="shared" si="0"/>
        <v>-0.65903191162600006</v>
      </c>
      <c r="I6">
        <v>-0.71174377224200003</v>
      </c>
      <c r="J6">
        <v>-6.7202092708799996E-2</v>
      </c>
      <c r="K6" s="1">
        <f>IF((T6-Q6)/Q6*100 &gt;=1.5,1,0)</f>
        <v>1</v>
      </c>
      <c r="L6">
        <v>2.81</v>
      </c>
      <c r="M6">
        <v>2.89</v>
      </c>
      <c r="N6">
        <v>-0.76772864112799999</v>
      </c>
      <c r="O6">
        <v>-0.27565958841400001</v>
      </c>
      <c r="P6">
        <v>2140</v>
      </c>
      <c r="Q6">
        <v>2.79</v>
      </c>
      <c r="R6">
        <v>-3.1820094176499998</v>
      </c>
      <c r="S6">
        <v>-2.47026564541</v>
      </c>
      <c r="T6">
        <v>2.96</v>
      </c>
    </row>
    <row r="7" spans="1:20" ht="19">
      <c r="A7" s="3">
        <v>42978</v>
      </c>
      <c r="B7" s="1" t="s">
        <v>196</v>
      </c>
      <c r="C7" s="1">
        <f>(T7-Q7)/Q7*100</f>
        <v>5.5825242718446528</v>
      </c>
      <c r="D7">
        <v>2.8314671643099998</v>
      </c>
      <c r="E7">
        <f>F7*10</f>
        <v>3.76655114192</v>
      </c>
      <c r="F7">
        <v>0.37665511419199998</v>
      </c>
      <c r="G7">
        <v>4.6244724257599998E-2</v>
      </c>
      <c r="H7">
        <f t="shared" si="0"/>
        <v>0.46244724257600001</v>
      </c>
      <c r="I7">
        <v>13.4986225895</v>
      </c>
      <c r="J7">
        <v>0.37428974321199998</v>
      </c>
      <c r="K7" s="1">
        <f>IF((T7-Q7)/Q7*100 &gt;=1.5,1,0)</f>
        <v>1</v>
      </c>
      <c r="L7">
        <v>18.149999999999999</v>
      </c>
      <c r="M7">
        <v>21.65</v>
      </c>
      <c r="N7">
        <v>2.0369274529400001</v>
      </c>
      <c r="O7">
        <v>-1.8101211213799999</v>
      </c>
      <c r="P7">
        <v>7450</v>
      </c>
      <c r="Q7">
        <v>20.6</v>
      </c>
      <c r="R7">
        <v>11.596334735899999</v>
      </c>
      <c r="S7">
        <v>-1.9022878536200001</v>
      </c>
      <c r="T7">
        <v>21.75</v>
      </c>
    </row>
    <row r="8" spans="1:20" ht="19">
      <c r="A8" s="3">
        <v>42979</v>
      </c>
      <c r="B8" s="1" t="s">
        <v>98</v>
      </c>
      <c r="C8" s="1">
        <f>(T8-Q8)/Q8*100</f>
        <v>-0.80941869021338797</v>
      </c>
      <c r="D8">
        <v>0.398269115359</v>
      </c>
      <c r="E8">
        <f>F8*10</f>
        <v>0.200990628674</v>
      </c>
      <c r="F8">
        <v>2.00990628674E-2</v>
      </c>
      <c r="G8">
        <v>-8.0085901714900005E-3</v>
      </c>
      <c r="H8">
        <f t="shared" si="0"/>
        <v>-8.0085901714900001E-2</v>
      </c>
      <c r="I8">
        <v>0.51775147928999998</v>
      </c>
      <c r="J8">
        <v>-7.0839046680000002E-3</v>
      </c>
      <c r="K8" s="1">
        <f>IF((T8-Q8)/Q8*100 &gt;=1.5,1,0)</f>
        <v>0</v>
      </c>
      <c r="L8">
        <v>33.799999999999997</v>
      </c>
      <c r="M8">
        <v>34</v>
      </c>
      <c r="N8">
        <v>0.25895381935099998</v>
      </c>
      <c r="O8">
        <v>-0.53913044742500005</v>
      </c>
      <c r="P8">
        <v>2900</v>
      </c>
      <c r="Q8">
        <v>33.975000000000001</v>
      </c>
      <c r="R8">
        <v>-2.28899910569E-2</v>
      </c>
      <c r="S8">
        <v>-0.54064147034700005</v>
      </c>
      <c r="T8">
        <v>33.700000000000003</v>
      </c>
    </row>
    <row r="9" spans="1:20" ht="19">
      <c r="A9" s="3">
        <v>42979</v>
      </c>
      <c r="B9" s="1" t="s">
        <v>106</v>
      </c>
      <c r="C9" s="1">
        <f>(T9-Q9)/Q9*100</f>
        <v>-0.85669781931463729</v>
      </c>
      <c r="D9">
        <v>1.0060181751099999</v>
      </c>
      <c r="E9">
        <f>F9*10</f>
        <v>0.311207001318</v>
      </c>
      <c r="F9">
        <v>3.1120700131799999E-2</v>
      </c>
      <c r="G9">
        <v>0.105845294273</v>
      </c>
      <c r="H9">
        <f t="shared" si="0"/>
        <v>1.05845294273</v>
      </c>
      <c r="I9">
        <v>1.5822784810099999</v>
      </c>
      <c r="J9">
        <v>0.124317382713</v>
      </c>
      <c r="K9" s="1">
        <f>IF((T9-Q9)/Q9*100 &gt;=1.5,1,0)</f>
        <v>0</v>
      </c>
      <c r="L9">
        <v>12.64</v>
      </c>
      <c r="M9">
        <v>12.84</v>
      </c>
      <c r="N9">
        <v>0.48546975400999998</v>
      </c>
      <c r="O9">
        <v>-0.78327121350399997</v>
      </c>
      <c r="P9">
        <v>5875</v>
      </c>
      <c r="Q9">
        <v>12.84</v>
      </c>
      <c r="R9">
        <v>3.56796598173</v>
      </c>
      <c r="S9">
        <v>1.9856875007100001</v>
      </c>
      <c r="T9">
        <v>12.73</v>
      </c>
    </row>
    <row r="10" spans="1:20" ht="19">
      <c r="A10" s="3">
        <v>42978</v>
      </c>
      <c r="B10" s="1" t="s">
        <v>215</v>
      </c>
      <c r="C10" s="1">
        <f>(T10-Q10)/Q10*100</f>
        <v>-0.86222808174028154</v>
      </c>
      <c r="D10">
        <v>-1.9442640359500001</v>
      </c>
      <c r="E10">
        <f>F10*10</f>
        <v>-0.81327977509599991</v>
      </c>
      <c r="F10">
        <v>-8.1327977509599997E-2</v>
      </c>
      <c r="G10">
        <v>-6.1003693822500003E-2</v>
      </c>
      <c r="H10">
        <f t="shared" si="0"/>
        <v>-0.61003693822500005</v>
      </c>
      <c r="I10">
        <v>-3.4987277353700001</v>
      </c>
      <c r="J10">
        <v>-9.6347422754100007E-2</v>
      </c>
      <c r="K10" s="1">
        <f>IF((T10-Q10)/Q10*100 &gt;=1.5,1,0)</f>
        <v>0</v>
      </c>
      <c r="L10">
        <v>31.44</v>
      </c>
      <c r="M10">
        <v>29.99</v>
      </c>
      <c r="N10">
        <v>-2.1252572197099999</v>
      </c>
      <c r="O10">
        <v>0.77996015268300001</v>
      </c>
      <c r="P10">
        <v>5785</v>
      </c>
      <c r="Q10">
        <v>30.34</v>
      </c>
      <c r="R10">
        <v>-4.0966858465099998</v>
      </c>
      <c r="S10">
        <v>-0.59795811114599995</v>
      </c>
      <c r="T10">
        <v>30.078399999999998</v>
      </c>
    </row>
    <row r="11" spans="1:20" ht="19">
      <c r="A11" s="3">
        <v>42979</v>
      </c>
      <c r="B11" s="1" t="s">
        <v>54</v>
      </c>
      <c r="C11" s="1">
        <f>(T11-Q11)/Q11*100</f>
        <v>-0.98217058064094831</v>
      </c>
      <c r="D11">
        <v>2.76406703916</v>
      </c>
      <c r="E11">
        <f>F11*10</f>
        <v>2.3025757212100002</v>
      </c>
      <c r="F11">
        <v>0.23025757212100001</v>
      </c>
      <c r="G11">
        <v>-0.211846959389</v>
      </c>
      <c r="H11">
        <f t="shared" si="0"/>
        <v>-2.11846959389</v>
      </c>
      <c r="I11">
        <v>8.1113074204900002</v>
      </c>
      <c r="J11">
        <v>-4.1145064111299999E-2</v>
      </c>
      <c r="K11" s="1">
        <f>IF((T11-Q11)/Q11*100 &gt;=1.5,1,0)</f>
        <v>0</v>
      </c>
      <c r="L11">
        <v>5.66</v>
      </c>
      <c r="M11">
        <v>5.84</v>
      </c>
      <c r="N11">
        <v>1.2890380350099999</v>
      </c>
      <c r="O11">
        <v>-2.7339205258599999</v>
      </c>
      <c r="P11">
        <v>6264</v>
      </c>
      <c r="Q11">
        <v>6.1191000000000004</v>
      </c>
      <c r="R11">
        <v>-0.40971745200499998</v>
      </c>
      <c r="S11">
        <v>-8.5210248725</v>
      </c>
      <c r="T11">
        <v>6.0590000000000002</v>
      </c>
    </row>
    <row r="12" spans="1:20" ht="19">
      <c r="A12" s="3">
        <v>42978</v>
      </c>
      <c r="B12" s="1" t="s">
        <v>149</v>
      </c>
      <c r="C12" s="1">
        <f>(T12-Q12)/Q12*100</f>
        <v>-1.0757946210268894</v>
      </c>
      <c r="D12">
        <v>0.167326238776</v>
      </c>
      <c r="E12">
        <f>F12*10</f>
        <v>1.40502161623</v>
      </c>
      <c r="F12">
        <v>0.140502161623</v>
      </c>
      <c r="G12">
        <v>-0.12848777858800001</v>
      </c>
      <c r="H12">
        <f t="shared" si="0"/>
        <v>-1.28487778588</v>
      </c>
      <c r="I12">
        <v>5.4123711340199998</v>
      </c>
      <c r="J12">
        <v>0.109338637837</v>
      </c>
      <c r="K12" s="1">
        <f>IF((T12-Q12)/Q12*100 &gt;=1.5,1,0)</f>
        <v>0</v>
      </c>
      <c r="L12">
        <v>19.399999999999999</v>
      </c>
      <c r="M12">
        <v>20.100000000000001</v>
      </c>
      <c r="N12">
        <v>1.08481225901</v>
      </c>
      <c r="O12">
        <v>2.9921750222500001</v>
      </c>
      <c r="P12">
        <v>20614</v>
      </c>
      <c r="Q12">
        <v>20.45</v>
      </c>
      <c r="R12">
        <v>4.8000687097099997</v>
      </c>
      <c r="S12">
        <v>-0.61230242431399995</v>
      </c>
      <c r="T12">
        <v>20.23</v>
      </c>
    </row>
    <row r="13" spans="1:20" ht="19">
      <c r="A13" s="3">
        <v>42979</v>
      </c>
      <c r="B13" s="1" t="s">
        <v>109</v>
      </c>
      <c r="C13" s="1">
        <f>(T13-Q13)/Q13*100</f>
        <v>-1.3779527559055174</v>
      </c>
      <c r="D13">
        <v>8.1087637547199998E-2</v>
      </c>
      <c r="E13">
        <f>F13*10</f>
        <v>-0.26943550005700001</v>
      </c>
      <c r="F13">
        <v>-2.69435500057E-2</v>
      </c>
      <c r="G13">
        <v>0.127258843531</v>
      </c>
      <c r="H13">
        <f t="shared" si="0"/>
        <v>1.2725884353100001</v>
      </c>
      <c r="I13">
        <v>-0.392156862745</v>
      </c>
      <c r="J13">
        <v>9.0428040070700003E-2</v>
      </c>
      <c r="K13" s="1">
        <f>IF((T13-Q13)/Q13*100 &gt;=1.5,1,0)</f>
        <v>0</v>
      </c>
      <c r="L13">
        <v>5.0999999999999996</v>
      </c>
      <c r="M13">
        <v>4.9800000000000004</v>
      </c>
      <c r="N13">
        <v>-0.27000049223200001</v>
      </c>
      <c r="O13">
        <v>-0.55715727542100002</v>
      </c>
      <c r="P13">
        <v>3494</v>
      </c>
      <c r="Q13">
        <v>5.08</v>
      </c>
      <c r="R13">
        <v>1.6796754013699999</v>
      </c>
      <c r="S13">
        <v>2.0718322641200002</v>
      </c>
      <c r="T13">
        <v>5.01</v>
      </c>
    </row>
    <row r="14" spans="1:20" ht="19">
      <c r="A14" s="3">
        <v>42978</v>
      </c>
      <c r="B14" s="1" t="s">
        <v>209</v>
      </c>
      <c r="C14" s="1">
        <f>(T14-Q14)/Q14*100</f>
        <v>-1.4779499404052552</v>
      </c>
      <c r="D14">
        <v>-1.09358478796</v>
      </c>
      <c r="E14">
        <f>F14*10</f>
        <v>9.5549813754900015E-2</v>
      </c>
      <c r="F14">
        <v>9.5549813754900008E-3</v>
      </c>
      <c r="G14">
        <v>-0.11584761707299999</v>
      </c>
      <c r="H14">
        <f t="shared" si="0"/>
        <v>-1.15847617073</v>
      </c>
      <c r="I14">
        <v>-0.92111478507300004</v>
      </c>
      <c r="J14">
        <v>-9.20218599635E-2</v>
      </c>
      <c r="K14" s="1">
        <f>IF((T14-Q14)/Q14*100 &gt;=1.5,1,0)</f>
        <v>0</v>
      </c>
      <c r="L14">
        <v>42.34</v>
      </c>
      <c r="M14">
        <v>42.54</v>
      </c>
      <c r="N14">
        <v>0.102353679973</v>
      </c>
      <c r="O14">
        <v>1.49456183483</v>
      </c>
      <c r="P14">
        <v>2900</v>
      </c>
      <c r="Q14">
        <v>41.95</v>
      </c>
      <c r="R14">
        <v>-2.1936412351999999</v>
      </c>
      <c r="S14">
        <v>-1.27252645013</v>
      </c>
      <c r="T14">
        <v>41.33</v>
      </c>
    </row>
    <row r="15" spans="1:20" ht="19">
      <c r="A15" s="3">
        <v>42979</v>
      </c>
      <c r="B15" s="1" t="s">
        <v>116</v>
      </c>
      <c r="C15" s="1">
        <f>(T15-Q15)/Q15*100</f>
        <v>-2.2988505747126355</v>
      </c>
      <c r="D15">
        <v>1.56197978893</v>
      </c>
      <c r="E15">
        <f>F15*10</f>
        <v>1.8046644762999999</v>
      </c>
      <c r="F15">
        <v>0.18046644763</v>
      </c>
      <c r="G15">
        <v>-2.6529880473099999E-2</v>
      </c>
      <c r="H15">
        <f t="shared" si="0"/>
        <v>-0.26529880473099998</v>
      </c>
      <c r="I15">
        <v>7.40740740741</v>
      </c>
      <c r="J15">
        <v>0.19928926060499999</v>
      </c>
      <c r="K15" s="1">
        <f>IF((T15-Q15)/Q15*100 &gt;=1.5,1,0)</f>
        <v>0</v>
      </c>
      <c r="L15">
        <v>8.1</v>
      </c>
      <c r="M15">
        <v>8.4</v>
      </c>
      <c r="N15">
        <v>-1.6363832893400001</v>
      </c>
      <c r="O15">
        <v>-2.2307971333899999</v>
      </c>
      <c r="P15">
        <v>16676</v>
      </c>
      <c r="Q15">
        <v>8.6999999999999993</v>
      </c>
      <c r="R15">
        <v>4.1703800115999998</v>
      </c>
      <c r="S15">
        <v>-3.2370273958000002</v>
      </c>
      <c r="T15">
        <v>8.5</v>
      </c>
    </row>
    <row r="16" spans="1:20" ht="19">
      <c r="A16" s="3">
        <v>42979</v>
      </c>
      <c r="B16" s="1" t="s">
        <v>56</v>
      </c>
      <c r="C16" s="1">
        <f>(T16-Q16)/Q16*100</f>
        <v>-3.6453839516824802</v>
      </c>
      <c r="D16">
        <v>1.0863875288</v>
      </c>
      <c r="E16">
        <f>F16*10</f>
        <v>-0.39183021999100004</v>
      </c>
      <c r="F16">
        <v>-3.9183021999100003E-2</v>
      </c>
      <c r="G16">
        <v>7.7897178079699994E-2</v>
      </c>
      <c r="H16">
        <f t="shared" si="0"/>
        <v>0.77897178079699991</v>
      </c>
      <c r="I16">
        <v>-1.4455782312900001</v>
      </c>
      <c r="J16">
        <v>1.32458902141E-2</v>
      </c>
      <c r="K16" s="1">
        <f>IF((T16-Q16)/Q16*100 &gt;=1.5,1,0)</f>
        <v>0</v>
      </c>
      <c r="L16">
        <v>23.52</v>
      </c>
      <c r="M16">
        <v>22</v>
      </c>
      <c r="N16">
        <v>0.53275551396999998</v>
      </c>
      <c r="O16">
        <v>-1.0917902445000001</v>
      </c>
      <c r="P16">
        <v>98223</v>
      </c>
      <c r="Q16">
        <v>23.18</v>
      </c>
      <c r="R16">
        <v>-0.93520786588500004</v>
      </c>
      <c r="S16">
        <v>0.51037036540799996</v>
      </c>
      <c r="T16">
        <v>22.335000000000001</v>
      </c>
    </row>
    <row r="22" spans="1:20" ht="19">
      <c r="A22" s="3">
        <v>42979</v>
      </c>
      <c r="B22" s="1" t="s">
        <v>73</v>
      </c>
      <c r="C22" s="1">
        <f>(T22-Q22)/Q22*100</f>
        <v>11.622073578595307</v>
      </c>
      <c r="D22">
        <v>3.54744748868</v>
      </c>
      <c r="E22">
        <f>F22*10</f>
        <v>2.4054447152700003</v>
      </c>
      <c r="F22">
        <v>0.24054447152700001</v>
      </c>
      <c r="G22">
        <v>-0.33270163593699997</v>
      </c>
      <c r="H22">
        <f>G22*10</f>
        <v>-3.32701635937</v>
      </c>
      <c r="I22">
        <v>13.6882129278</v>
      </c>
      <c r="J22">
        <v>-6.2427253120500001E-2</v>
      </c>
      <c r="K22" s="1">
        <f>IF((T22-Q22)/Q22*100 &gt;=1.5,1,0)</f>
        <v>1</v>
      </c>
      <c r="L22">
        <v>10.52</v>
      </c>
      <c r="M22">
        <v>12.9</v>
      </c>
      <c r="N22">
        <v>1.88675385736</v>
      </c>
      <c r="O22">
        <v>-1.0144960648000001</v>
      </c>
      <c r="P22">
        <v>2980</v>
      </c>
      <c r="Q22">
        <v>11.96</v>
      </c>
      <c r="R22">
        <v>1.0451077101899999</v>
      </c>
      <c r="S22">
        <v>-12.643105217600001</v>
      </c>
      <c r="T22">
        <v>13.35</v>
      </c>
    </row>
    <row r="23" spans="1:20" ht="19">
      <c r="A23" s="3">
        <v>42979</v>
      </c>
      <c r="B23" s="1" t="s">
        <v>54</v>
      </c>
      <c r="C23" s="1">
        <f>(T23-Q23)/Q23*100</f>
        <v>-0.98217058064094831</v>
      </c>
      <c r="D23">
        <v>2.76406703916</v>
      </c>
      <c r="E23">
        <f>F23*10</f>
        <v>2.3025757212100002</v>
      </c>
      <c r="F23">
        <v>0.23025757212100001</v>
      </c>
      <c r="G23">
        <v>-0.211846959389</v>
      </c>
      <c r="H23">
        <f t="shared" ref="H23" si="1">G23*10</f>
        <v>-2.11846959389</v>
      </c>
      <c r="I23">
        <v>8.1113074204900002</v>
      </c>
      <c r="J23">
        <v>-4.1145064111299999E-2</v>
      </c>
      <c r="K23" s="1">
        <f>IF((T23-Q23)/Q23*100 &gt;=1.5,1,0)</f>
        <v>0</v>
      </c>
      <c r="L23">
        <v>5.66</v>
      </c>
      <c r="M23">
        <v>5.84</v>
      </c>
      <c r="N23">
        <v>1.2890380350099999</v>
      </c>
      <c r="O23">
        <v>-2.7339205258599999</v>
      </c>
      <c r="P23">
        <v>6264</v>
      </c>
      <c r="Q23">
        <v>6.1191000000000004</v>
      </c>
      <c r="R23">
        <v>-0.40971745200499998</v>
      </c>
      <c r="S23">
        <v>-8.5210248725</v>
      </c>
      <c r="T23">
        <v>6.0590000000000002</v>
      </c>
    </row>
    <row r="27" spans="1:20">
      <c r="I27" t="s">
        <v>235</v>
      </c>
      <c r="J27" s="3">
        <v>42979</v>
      </c>
      <c r="M27" s="5" t="s">
        <v>254</v>
      </c>
      <c r="N27" s="5" t="s">
        <v>242</v>
      </c>
      <c r="O27" s="5" t="s">
        <v>248</v>
      </c>
    </row>
    <row r="28" spans="1:20">
      <c r="J28">
        <v>16</v>
      </c>
      <c r="M28" s="5">
        <v>5.9880000000000004</v>
      </c>
      <c r="N28" s="5">
        <v>6.0839999999999996</v>
      </c>
      <c r="O28">
        <f>(N28-M28)/M28*100</f>
        <v>1.6032064128256376</v>
      </c>
      <c r="P28">
        <f>O29-O28</f>
        <v>15.279910470291243</v>
      </c>
      <c r="Q28" t="str">
        <f>IF(N28-M28&gt;0,IF(O28&lt;=2,"Neutral","Increase"),"Decrease")</f>
        <v>Neutral</v>
      </c>
      <c r="R28" t="str">
        <f>IF(P28&gt;=10,"Continues","Stops")</f>
        <v>Continues</v>
      </c>
    </row>
    <row r="29" spans="1:20">
      <c r="A29">
        <v>7.7</v>
      </c>
      <c r="B29">
        <v>6.0839999999999996</v>
      </c>
      <c r="I29" t="s">
        <v>0</v>
      </c>
      <c r="J29">
        <v>5.7510000000000003</v>
      </c>
      <c r="K29">
        <f>J29-J30</f>
        <v>5.7530000000000001</v>
      </c>
      <c r="M29" s="5">
        <v>7.6999999999999999E-2</v>
      </c>
      <c r="N29" s="5">
        <v>0.09</v>
      </c>
      <c r="O29">
        <f>(N29-M29)/M29*100</f>
        <v>16.88311688311688</v>
      </c>
    </row>
    <row r="30" spans="1:20">
      <c r="A30">
        <v>15.398999999999999</v>
      </c>
      <c r="B30">
        <v>6.0839999999999996</v>
      </c>
      <c r="C30">
        <f>A30-B30</f>
        <v>9.3149999999999995</v>
      </c>
      <c r="D30">
        <f>(C30-C31)/C31*100</f>
        <v>29.177645264179713</v>
      </c>
      <c r="I30" t="s">
        <v>239</v>
      </c>
      <c r="J30">
        <v>-2E-3</v>
      </c>
      <c r="M30">
        <f>M28-M29</f>
        <v>5.9110000000000005</v>
      </c>
      <c r="N30">
        <f>N28-N29</f>
        <v>5.9939999999999998</v>
      </c>
      <c r="O30">
        <f>N30-M30</f>
        <v>8.2999999999999297E-2</v>
      </c>
    </row>
    <row r="31" spans="1:20">
      <c r="A31">
        <v>13.205</v>
      </c>
      <c r="B31">
        <v>5.9939999999999998</v>
      </c>
      <c r="C31">
        <f>A31-B31</f>
        <v>7.2110000000000003</v>
      </c>
    </row>
    <row r="32" spans="1:20">
      <c r="J32">
        <v>30</v>
      </c>
      <c r="M32" s="5" t="s">
        <v>238</v>
      </c>
      <c r="N32" s="5" t="s">
        <v>242</v>
      </c>
      <c r="O32" s="5" t="s">
        <v>248</v>
      </c>
    </row>
    <row r="33" spans="1:18">
      <c r="A33" t="s">
        <v>235</v>
      </c>
      <c r="B33" t="s">
        <v>238</v>
      </c>
      <c r="C33">
        <v>7.7</v>
      </c>
      <c r="D33">
        <v>6.0839999999999996</v>
      </c>
      <c r="E33">
        <f t="shared" ref="E33:E34" si="2">(D33-C33)/C33*100</f>
        <v>-20.987012987012992</v>
      </c>
      <c r="F33" t="s">
        <v>234</v>
      </c>
      <c r="G33" t="s">
        <v>234</v>
      </c>
      <c r="I33" t="s">
        <v>0</v>
      </c>
      <c r="J33">
        <v>13.688000000000001</v>
      </c>
      <c r="K33">
        <f>J33-J34</f>
        <v>12.643000000000001</v>
      </c>
      <c r="M33" s="5">
        <v>6.0839999999999996</v>
      </c>
      <c r="N33" s="5">
        <v>7.7</v>
      </c>
      <c r="O33">
        <f>(N33-M33)/M33*100</f>
        <v>26.561472715318878</v>
      </c>
      <c r="P33">
        <f>O34-O33</f>
        <v>66.771860618014443</v>
      </c>
      <c r="Q33" t="str">
        <f>IF(N33-M33&gt;0,IF(O33&lt;=2,"Neutral","Increase"),"Decrease")</f>
        <v>Increase</v>
      </c>
      <c r="R33" t="str">
        <f>IF(P33&gt;=10,"Continues","Stops")</f>
        <v>Continues</v>
      </c>
    </row>
    <row r="34" spans="1:18">
      <c r="A34" s="4">
        <v>42979</v>
      </c>
      <c r="C34">
        <v>7.5250000000000004</v>
      </c>
      <c r="D34">
        <v>5.9939999999999998</v>
      </c>
      <c r="E34">
        <f t="shared" si="2"/>
        <v>-20.34551495016612</v>
      </c>
      <c r="I34" t="s">
        <v>239</v>
      </c>
      <c r="J34">
        <v>1.0449999999999999</v>
      </c>
      <c r="M34" s="5">
        <v>0.09</v>
      </c>
      <c r="N34" s="5">
        <v>0.17399999999999999</v>
      </c>
      <c r="O34">
        <f>(N34-M34)/M34*100</f>
        <v>93.333333333333329</v>
      </c>
    </row>
    <row r="35" spans="1:18">
      <c r="M35">
        <f>M33-M34</f>
        <v>5.9939999999999998</v>
      </c>
      <c r="N35">
        <f>N33-N34</f>
        <v>7.5259999999999998</v>
      </c>
      <c r="O35">
        <f>N35-M35</f>
        <v>1.532</v>
      </c>
    </row>
    <row r="36" spans="1:18">
      <c r="B36" t="s">
        <v>237</v>
      </c>
      <c r="C36">
        <v>17.870999999999999</v>
      </c>
      <c r="D36">
        <v>16.73</v>
      </c>
      <c r="E36">
        <f>(D36-C36)/C36*100</f>
        <v>-6.3846455150802877</v>
      </c>
      <c r="F36" t="s">
        <v>234</v>
      </c>
      <c r="J36">
        <v>46</v>
      </c>
    </row>
    <row r="37" spans="1:18">
      <c r="C37">
        <v>8.5969999999999995</v>
      </c>
      <c r="D37">
        <v>9.9719999999999995</v>
      </c>
      <c r="E37">
        <f>(D37-C37)/C37*100</f>
        <v>15.993951378387811</v>
      </c>
      <c r="I37" t="s">
        <v>0</v>
      </c>
      <c r="J37">
        <v>12.928000000000001</v>
      </c>
      <c r="K37">
        <f>J37-J38</f>
        <v>9.1410000000000018</v>
      </c>
      <c r="M37" t="s">
        <v>240</v>
      </c>
      <c r="N37" t="s">
        <v>242</v>
      </c>
      <c r="O37" t="s">
        <v>246</v>
      </c>
    </row>
    <row r="38" spans="1:18">
      <c r="I38" t="s">
        <v>239</v>
      </c>
      <c r="J38">
        <v>3.7869999999999999</v>
      </c>
      <c r="M38">
        <v>10.266</v>
      </c>
      <c r="N38">
        <v>12.833</v>
      </c>
      <c r="O38">
        <f>(N38-M38)/M38*100</f>
        <v>25.004870446132866</v>
      </c>
      <c r="P38">
        <f>O39-O38</f>
        <v>-47.76349113578803</v>
      </c>
      <c r="Q38" t="str">
        <f>IF(N38-M38&gt;0,IF(O38&lt;=2,"Neutral","Increase"),"Decrease")</f>
        <v>Increase</v>
      </c>
      <c r="R38" t="str">
        <f>IF(P38&gt;=10,"Continues","Stops")</f>
        <v>Stops</v>
      </c>
    </row>
    <row r="39" spans="1:18">
      <c r="B39" t="s">
        <v>236</v>
      </c>
      <c r="C39">
        <v>13.688000000000001</v>
      </c>
      <c r="D39">
        <v>14.259</v>
      </c>
      <c r="E39">
        <f t="shared" ref="E39:E40" si="3">(D39-C39)/C39*100</f>
        <v>4.1715371127995304</v>
      </c>
      <c r="F39" t="s">
        <v>233</v>
      </c>
      <c r="M39">
        <v>0.57999999999999996</v>
      </c>
      <c r="N39">
        <v>0.44800000000000001</v>
      </c>
      <c r="O39">
        <f>(N39-M39)/M39*100</f>
        <v>-22.758620689655164</v>
      </c>
    </row>
    <row r="40" spans="1:18">
      <c r="C40">
        <v>7.0860000000000003</v>
      </c>
      <c r="D40">
        <v>7.2969999999999997</v>
      </c>
      <c r="E40">
        <f t="shared" si="3"/>
        <v>2.9777025119954756</v>
      </c>
      <c r="J40">
        <v>60</v>
      </c>
      <c r="M40">
        <f>M38-M39</f>
        <v>9.6859999999999999</v>
      </c>
      <c r="N40">
        <f>N38-N39</f>
        <v>12.385</v>
      </c>
      <c r="O40">
        <f>N40-M40</f>
        <v>2.6989999999999998</v>
      </c>
    </row>
    <row r="41" spans="1:18">
      <c r="I41" t="s">
        <v>0</v>
      </c>
      <c r="J41">
        <v>14.353999999999999</v>
      </c>
      <c r="K41">
        <f>J41-J42</f>
        <v>8.2439999999999998</v>
      </c>
    </row>
    <row r="42" spans="1:18">
      <c r="I42" t="s">
        <v>239</v>
      </c>
      <c r="J42">
        <v>6.11</v>
      </c>
      <c r="M42" t="s">
        <v>244</v>
      </c>
      <c r="N42" t="s">
        <v>243</v>
      </c>
      <c r="O42" t="s">
        <v>247</v>
      </c>
    </row>
    <row r="43" spans="1:18">
      <c r="M43">
        <v>15.398999999999999</v>
      </c>
      <c r="N43">
        <v>13.846</v>
      </c>
      <c r="O43">
        <f t="shared" ref="O43:O44" si="4">(N43-M43)/M43*100</f>
        <v>-10.085070459120717</v>
      </c>
      <c r="P43">
        <f>O43-O44</f>
        <v>-33.354651515587001</v>
      </c>
      <c r="Q43" t="str">
        <f>IF(N43-M43&gt;0,IF(O43&lt;=2,"Neutral","Increase"),"Decrease")</f>
        <v>Decrease</v>
      </c>
      <c r="R43" t="str">
        <f>IF(P43&gt;=10,"Continues","Stops")</f>
        <v>Stops</v>
      </c>
    </row>
    <row r="44" spans="1:18">
      <c r="J44">
        <v>39</v>
      </c>
      <c r="M44">
        <v>2.1960000000000002</v>
      </c>
      <c r="N44">
        <v>2.7069999999999999</v>
      </c>
      <c r="O44">
        <f t="shared" si="4"/>
        <v>23.269581056466286</v>
      </c>
    </row>
    <row r="45" spans="1:18">
      <c r="I45" t="s">
        <v>0</v>
      </c>
      <c r="J45">
        <v>11.217000000000001</v>
      </c>
      <c r="K45">
        <f>J45-J46</f>
        <v>8.5540000000000003</v>
      </c>
      <c r="M45">
        <f>M43-M44</f>
        <v>13.202999999999999</v>
      </c>
      <c r="N45">
        <f>N43-N44</f>
        <v>11.138999999999999</v>
      </c>
      <c r="O45">
        <f>N45-M45</f>
        <v>-2.0640000000000001</v>
      </c>
    </row>
    <row r="46" spans="1:18">
      <c r="I46" t="s">
        <v>239</v>
      </c>
      <c r="J46">
        <v>2.6629999999999998</v>
      </c>
    </row>
    <row r="47" spans="1:18">
      <c r="M47" t="s">
        <v>241</v>
      </c>
      <c r="N47" t="s">
        <v>242</v>
      </c>
      <c r="O47" t="s">
        <v>245</v>
      </c>
    </row>
    <row r="48" spans="1:18">
      <c r="M48">
        <v>13.308</v>
      </c>
      <c r="N48">
        <v>15.162000000000001</v>
      </c>
      <c r="O48">
        <f t="shared" ref="O48" si="5">(N48-M48)/M48*100</f>
        <v>13.931469792605958</v>
      </c>
      <c r="P48">
        <f>O48-O49</f>
        <v>13.625469792605958</v>
      </c>
      <c r="Q48" t="str">
        <f>IF(N48-M48&gt;0,IF(O48&lt;=2,"Neutral","Increase"),"Decrease")</f>
        <v>Increase</v>
      </c>
      <c r="R48" t="str">
        <f>IF(P48&gt;=10,"Continues","Stops")</f>
        <v>Continues</v>
      </c>
    </row>
    <row r="49" spans="13:18">
      <c r="M49">
        <v>4.2510000000000003</v>
      </c>
      <c r="N49">
        <v>4.5570000000000004</v>
      </c>
      <c r="O49">
        <f>N49-M49</f>
        <v>0.30600000000000005</v>
      </c>
    </row>
    <row r="51" spans="13:18">
      <c r="M51" t="s">
        <v>249</v>
      </c>
      <c r="N51" t="s">
        <v>250</v>
      </c>
    </row>
    <row r="52" spans="13:18">
      <c r="M52">
        <v>14.259</v>
      </c>
      <c r="N52">
        <v>14.353999999999999</v>
      </c>
      <c r="O52">
        <f t="shared" ref="O52:O53" si="6">(N52-M52)/M52*100</f>
        <v>0.666245879795209</v>
      </c>
      <c r="P52">
        <f>O52-O53</f>
        <v>-0.67677179870280202</v>
      </c>
      <c r="Q52" t="str">
        <f>IF(N52-M52&gt;0,IF(O52&lt;=2,"Neutral","Increase"),"Decrease")</f>
        <v>Neutral</v>
      </c>
      <c r="R52" t="str">
        <f>IF(P52&gt;=10,"Continues","Stops")</f>
        <v>Stops</v>
      </c>
    </row>
    <row r="53" spans="13:18">
      <c r="M53">
        <v>7.2969999999999997</v>
      </c>
      <c r="N53">
        <v>7.3949999999999996</v>
      </c>
      <c r="O53">
        <f t="shared" si="6"/>
        <v>1.343017678498011</v>
      </c>
    </row>
    <row r="54" spans="13:18">
      <c r="M54">
        <f>M52-M53</f>
        <v>6.9620000000000006</v>
      </c>
      <c r="N54">
        <f>N52-N53</f>
        <v>6.9589999999999996</v>
      </c>
      <c r="O54">
        <f>N54-M54</f>
        <v>-3.0000000000010019E-3</v>
      </c>
    </row>
    <row r="56" spans="13:18">
      <c r="M56" t="s">
        <v>251</v>
      </c>
      <c r="N56" t="s">
        <v>250</v>
      </c>
    </row>
    <row r="57" spans="13:18">
      <c r="M57">
        <v>14.068</v>
      </c>
      <c r="N57">
        <v>14.449</v>
      </c>
      <c r="O57">
        <f t="shared" ref="O57:O58" si="7">(N57-M57)/M57*100</f>
        <v>2.7082740972419694</v>
      </c>
      <c r="P57">
        <f>O57-O58</f>
        <v>4.3692733125179277</v>
      </c>
      <c r="Q57" t="str">
        <f>IF(N57-M57&gt;0,IF(O57&lt;=2,"Neutral","Increase"),"Decrease")</f>
        <v>Increase</v>
      </c>
      <c r="R57" t="str">
        <f>IF(P57&gt;=10,"Continues","Stops")</f>
        <v>Stops</v>
      </c>
    </row>
    <row r="58" spans="13:18">
      <c r="M58">
        <v>7.6459999999999999</v>
      </c>
      <c r="N58">
        <v>7.5190000000000001</v>
      </c>
      <c r="O58">
        <f t="shared" si="7"/>
        <v>-1.6609992152759583</v>
      </c>
    </row>
    <row r="59" spans="13:18">
      <c r="M59">
        <f>M57-M58</f>
        <v>6.4219999999999997</v>
      </c>
      <c r="N59">
        <f>N57-N58</f>
        <v>6.93</v>
      </c>
      <c r="O59">
        <f>N59-M59</f>
        <v>0.50800000000000001</v>
      </c>
    </row>
    <row r="61" spans="13:18">
      <c r="M61" t="s">
        <v>252</v>
      </c>
      <c r="N61" t="s">
        <v>250</v>
      </c>
    </row>
    <row r="62" spans="13:18">
      <c r="M62">
        <v>13.878</v>
      </c>
      <c r="N62">
        <v>15.209</v>
      </c>
      <c r="O62">
        <f t="shared" ref="O62:O63" si="8">(N62-M62)/M62*100</f>
        <v>9.5907191237930505</v>
      </c>
      <c r="P62">
        <f>O62-O63</f>
        <v>12.370476785945575</v>
      </c>
      <c r="Q62" t="str">
        <f>IF(N62-M62&gt;0,IF(O62&lt;=2,"Neutral","Increase"),"Decrease")</f>
        <v>Increase</v>
      </c>
      <c r="R62" t="str">
        <f>IF(P62&gt;=10,"Continues","Stops")</f>
        <v>Continues</v>
      </c>
    </row>
    <row r="63" spans="13:18">
      <c r="M63">
        <v>5.6120000000000001</v>
      </c>
      <c r="N63">
        <v>5.4560000000000004</v>
      </c>
      <c r="O63">
        <f t="shared" si="8"/>
        <v>-2.7797576621525248</v>
      </c>
    </row>
    <row r="64" spans="13:18">
      <c r="M64">
        <f>M62-M63</f>
        <v>8.266</v>
      </c>
      <c r="N64">
        <f>N62-N63</f>
        <v>9.7530000000000001</v>
      </c>
      <c r="O64">
        <f>N64-M64</f>
        <v>1.4870000000000001</v>
      </c>
    </row>
    <row r="66" spans="13:18">
      <c r="M66" t="s">
        <v>275</v>
      </c>
    </row>
    <row r="67" spans="13:18">
      <c r="M67">
        <v>14.84</v>
      </c>
      <c r="N67">
        <v>14.525</v>
      </c>
      <c r="O67">
        <f t="shared" ref="O67:O68" si="9">(N67-M67)/M67*100</f>
        <v>-2.1226415094339588</v>
      </c>
      <c r="P67">
        <f>O67-O68</f>
        <v>-3.4332574989490379</v>
      </c>
      <c r="Q67" t="str">
        <f>IF(N67-M67&gt;0,IF(O67&lt;=2,"Neutral","Increase"),"Decrease")</f>
        <v>Decrease</v>
      </c>
      <c r="R67" t="str">
        <f>IF(P67&gt;=10,"Continues","Stops")</f>
        <v>Stops</v>
      </c>
    </row>
    <row r="68" spans="13:18">
      <c r="M68">
        <v>7.63</v>
      </c>
      <c r="N68">
        <v>7.73</v>
      </c>
      <c r="O68">
        <f t="shared" si="9"/>
        <v>1.3106159895150791</v>
      </c>
    </row>
    <row r="69" spans="13:18">
      <c r="M69">
        <f>M67-M68</f>
        <v>7.21</v>
      </c>
      <c r="N69">
        <f>N67-N68</f>
        <v>6.7949999999999999</v>
      </c>
      <c r="O69">
        <f>N69-M69</f>
        <v>-0.41500000000000004</v>
      </c>
    </row>
    <row r="71" spans="13:18">
      <c r="M71" t="s">
        <v>266</v>
      </c>
      <c r="N71" t="s">
        <v>242</v>
      </c>
      <c r="O71" t="s">
        <v>268</v>
      </c>
    </row>
    <row r="72" spans="13:18">
      <c r="M72">
        <v>14.525</v>
      </c>
      <c r="N72">
        <v>15.779</v>
      </c>
      <c r="O72">
        <f t="shared" ref="O72:O73" si="10">(N72-M72)/M72*100</f>
        <v>8.6333907056798598</v>
      </c>
      <c r="P72">
        <f>O72-O73</f>
        <v>5.5674139915789649</v>
      </c>
      <c r="Q72" t="str">
        <f>IF(N72-M72&gt;0,IF(O72&lt;=2,"Neutral","Increase"),"Decrease")</f>
        <v>Increase</v>
      </c>
      <c r="R72" t="str">
        <f>IF(P72&gt;=10,"Continues","Stops")</f>
        <v>Stops</v>
      </c>
    </row>
    <row r="73" spans="13:18">
      <c r="M73">
        <v>7.73</v>
      </c>
      <c r="N73">
        <v>7.9669999999999996</v>
      </c>
      <c r="O73">
        <f t="shared" si="10"/>
        <v>3.0659767141008953</v>
      </c>
    </row>
    <row r="74" spans="13:18">
      <c r="M74">
        <f>M72-M73</f>
        <v>6.7949999999999999</v>
      </c>
      <c r="N74">
        <f>N72-N73</f>
        <v>7.8120000000000003</v>
      </c>
      <c r="O74">
        <f>N74-M74</f>
        <v>1.0170000000000003</v>
      </c>
    </row>
    <row r="76" spans="13:18">
      <c r="M76" t="s">
        <v>253</v>
      </c>
      <c r="N76" t="s">
        <v>242</v>
      </c>
      <c r="O76" t="s">
        <v>267</v>
      </c>
    </row>
    <row r="77" spans="13:18">
      <c r="M77">
        <v>18.678999999999998</v>
      </c>
      <c r="N77">
        <v>23.099</v>
      </c>
      <c r="O77">
        <f t="shared" ref="O77:O78" si="11">(N77-M77)/M77*100</f>
        <v>23.662936988061471</v>
      </c>
      <c r="P77">
        <f>O77-O78</f>
        <v>16.248744932527337</v>
      </c>
      <c r="Q77" t="str">
        <f>IF(N77-M77&gt;0,IF(O77&lt;=2,"Neutral","Increase"),"Decrease")</f>
        <v>Increase</v>
      </c>
      <c r="R77" t="str">
        <f>IF(P77&gt;=10,"Continues","Stops")</f>
        <v>Continues</v>
      </c>
    </row>
    <row r="78" spans="13:18">
      <c r="M78">
        <v>10.372</v>
      </c>
      <c r="N78">
        <v>11.141</v>
      </c>
      <c r="O78">
        <f t="shared" si="11"/>
        <v>7.4141920555341319</v>
      </c>
    </row>
    <row r="79" spans="13:18">
      <c r="M79">
        <f>M77-M78</f>
        <v>8.3069999999999986</v>
      </c>
      <c r="N79">
        <f>N77-N78</f>
        <v>11.958</v>
      </c>
      <c r="O79">
        <f>N79-M79</f>
        <v>3.6510000000000016</v>
      </c>
    </row>
    <row r="81" spans="13:18">
      <c r="M81" t="s">
        <v>271</v>
      </c>
      <c r="N81" t="s">
        <v>272</v>
      </c>
    </row>
    <row r="82" spans="13:18">
      <c r="M82">
        <v>22.24</v>
      </c>
      <c r="N82">
        <v>22.36</v>
      </c>
      <c r="O82">
        <f t="shared" ref="O82:O83" si="12">(N82-M82)/M82*100</f>
        <v>0.53956834532374554</v>
      </c>
      <c r="P82">
        <f>O82-O83</f>
        <v>-0.45900512115270375</v>
      </c>
      <c r="Q82" t="str">
        <f>IF(N82-M82&gt;0,IF(O82&lt;=2,"Neutral","Increase"),"Decrease")</f>
        <v>Neutral</v>
      </c>
      <c r="R82" t="str">
        <f>IF(P82&gt;=10,"Continues","Stops")</f>
        <v>Stops</v>
      </c>
    </row>
    <row r="83" spans="13:18">
      <c r="M83">
        <v>21.03</v>
      </c>
      <c r="N83">
        <v>21.24</v>
      </c>
      <c r="O83">
        <f t="shared" si="12"/>
        <v>0.99857346647644929</v>
      </c>
    </row>
    <row r="84" spans="13:18">
      <c r="M84">
        <f>M82-M83</f>
        <v>1.2099999999999973</v>
      </c>
      <c r="N84">
        <f>N82-N83</f>
        <v>1.120000000000001</v>
      </c>
      <c r="O84">
        <f>N84-M84</f>
        <v>-8.9999999999996305E-2</v>
      </c>
    </row>
    <row r="86" spans="13:18">
      <c r="M86" t="s">
        <v>269</v>
      </c>
      <c r="N86" t="s">
        <v>270</v>
      </c>
    </row>
    <row r="87" spans="13:18">
      <c r="M87">
        <v>22.36</v>
      </c>
      <c r="N87">
        <v>23.19</v>
      </c>
      <c r="O87">
        <f t="shared" ref="O87:O88" si="13">(N87-M87)/M87*100</f>
        <v>3.7119856887298832</v>
      </c>
      <c r="P87">
        <f>O87-O88</f>
        <v>2.4407992480519023</v>
      </c>
      <c r="Q87" t="str">
        <f>IF(N87-M87&gt;0,IF(O87&lt;=2,"Neutral","Increase"),"Decrease")</f>
        <v>Increase</v>
      </c>
      <c r="R87" t="str">
        <f>IF(P87&gt;=10,"Continues","Stops")</f>
        <v>Stops</v>
      </c>
    </row>
    <row r="88" spans="13:18">
      <c r="M88">
        <v>21.24</v>
      </c>
      <c r="N88">
        <v>21.51</v>
      </c>
      <c r="O88">
        <f t="shared" si="13"/>
        <v>1.2711864406779809</v>
      </c>
    </row>
    <row r="89" spans="13:18">
      <c r="M89">
        <f>M87-M88</f>
        <v>1.120000000000001</v>
      </c>
      <c r="N89">
        <f>N87-N88</f>
        <v>1.6799999999999997</v>
      </c>
      <c r="O89">
        <f>N89-M89</f>
        <v>0.55999999999999872</v>
      </c>
    </row>
  </sheetData>
  <sortState ref="C2:V16">
    <sortCondition descending="1" ref="E2:E16"/>
    <sortCondition ref="F2:F16"/>
    <sortCondition ref="I2:I16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3"/>
  <sheetViews>
    <sheetView workbookViewId="0">
      <selection activeCell="J1" sqref="J1:K1048576"/>
    </sheetView>
  </sheetViews>
  <sheetFormatPr baseColWidth="10" defaultRowHeight="15" x14ac:dyDescent="0"/>
  <cols>
    <col min="4" max="4" width="14.1640625" style="8" customWidth="1"/>
    <col min="5" max="5" width="10.83203125" style="8"/>
    <col min="10" max="10" width="14.33203125" bestFit="1" customWidth="1"/>
    <col min="13" max="13" width="18.1640625" bestFit="1" customWidth="1"/>
  </cols>
  <sheetData>
    <row r="1" spans="1:15">
      <c r="A1" s="6" t="s">
        <v>255</v>
      </c>
      <c r="B1" s="6" t="s">
        <v>256</v>
      </c>
      <c r="C1" s="6" t="s">
        <v>257</v>
      </c>
      <c r="D1" s="8" t="s">
        <v>258</v>
      </c>
      <c r="E1" s="8" t="s">
        <v>259</v>
      </c>
      <c r="F1" s="6" t="s">
        <v>260</v>
      </c>
      <c r="G1" s="6" t="s">
        <v>261</v>
      </c>
      <c r="H1" s="6" t="s">
        <v>262</v>
      </c>
      <c r="I1" s="6" t="s">
        <v>263</v>
      </c>
      <c r="J1" s="6" t="s">
        <v>264</v>
      </c>
      <c r="K1" s="6" t="s">
        <v>265</v>
      </c>
      <c r="M1" s="6" t="s">
        <v>273</v>
      </c>
      <c r="N1" s="6" t="s">
        <v>274</v>
      </c>
      <c r="O1" s="6" t="s">
        <v>276</v>
      </c>
    </row>
    <row r="2" spans="1:15">
      <c r="A2" s="7">
        <v>0</v>
      </c>
      <c r="B2" s="7">
        <v>10.52</v>
      </c>
      <c r="C2" s="7">
        <v>11</v>
      </c>
      <c r="D2" s="8">
        <v>4.5599999999999996</v>
      </c>
      <c r="E2" s="8">
        <v>0</v>
      </c>
      <c r="F2" s="7">
        <v>-4.5599999999999996</v>
      </c>
      <c r="G2" s="7">
        <v>4.5599999999999996</v>
      </c>
      <c r="H2" s="7">
        <v>0</v>
      </c>
      <c r="I2" s="7">
        <v>5566</v>
      </c>
      <c r="J2" t="e">
        <f t="shared" ref="J2:J18" si="0">(D2-D1)/D1*100</f>
        <v>#VALUE!</v>
      </c>
      <c r="K2" t="e">
        <f t="shared" ref="K2:K18" si="1">(E2-E1)/E1*100</f>
        <v>#VALUE!</v>
      </c>
      <c r="L2" t="e">
        <f t="shared" ref="L2:L18" si="2">K2-J2</f>
        <v>#VALUE!</v>
      </c>
      <c r="M2">
        <f>D2-E2</f>
        <v>4.5599999999999996</v>
      </c>
    </row>
    <row r="3" spans="1:15">
      <c r="A3" s="7">
        <v>1</v>
      </c>
      <c r="B3" s="7">
        <v>10.9899</v>
      </c>
      <c r="C3" s="7">
        <v>10.98</v>
      </c>
      <c r="D3" s="8">
        <v>4.37</v>
      </c>
      <c r="E3" s="8">
        <v>0</v>
      </c>
      <c r="F3" s="7">
        <v>-4.37</v>
      </c>
      <c r="G3" s="7">
        <v>4.47</v>
      </c>
      <c r="H3" s="7">
        <v>-0.1</v>
      </c>
      <c r="I3" s="7">
        <v>3700</v>
      </c>
      <c r="J3">
        <f t="shared" si="0"/>
        <v>-4.1666666666666563</v>
      </c>
      <c r="K3" t="e">
        <f t="shared" si="1"/>
        <v>#DIV/0!</v>
      </c>
      <c r="L3" t="e">
        <f t="shared" si="2"/>
        <v>#DIV/0!</v>
      </c>
      <c r="M3">
        <f t="shared" ref="M3:M66" si="3">D3-E3</f>
        <v>4.37</v>
      </c>
      <c r="N3">
        <f>M3-M2</f>
        <v>-0.1899999999999995</v>
      </c>
      <c r="O3" t="e">
        <f t="shared" ref="O3" si="4">IF(MIN(#REF!) &gt; M3,"low","keep waiting")</f>
        <v>#REF!</v>
      </c>
    </row>
    <row r="4" spans="1:15">
      <c r="A4" s="7">
        <v>2</v>
      </c>
      <c r="B4" s="7">
        <v>11</v>
      </c>
      <c r="C4" s="7">
        <v>11</v>
      </c>
      <c r="D4" s="8">
        <v>4.5599999999999996</v>
      </c>
      <c r="E4" s="8">
        <v>0</v>
      </c>
      <c r="F4" s="7">
        <v>-4.5599999999999996</v>
      </c>
      <c r="G4" s="7">
        <v>4.47</v>
      </c>
      <c r="H4" s="7">
        <v>0.09</v>
      </c>
      <c r="I4" s="7">
        <v>6010</v>
      </c>
      <c r="J4">
        <f t="shared" si="0"/>
        <v>4.3478260869565108</v>
      </c>
      <c r="K4" t="e">
        <f t="shared" si="1"/>
        <v>#DIV/0!</v>
      </c>
      <c r="L4" t="e">
        <f t="shared" si="2"/>
        <v>#DIV/0!</v>
      </c>
      <c r="M4">
        <f t="shared" si="3"/>
        <v>4.5599999999999996</v>
      </c>
      <c r="N4">
        <f t="shared" ref="N4:N67" si="5">M4-M3</f>
        <v>0.1899999999999995</v>
      </c>
      <c r="O4" t="e">
        <f t="shared" ref="O4" si="6">IF(MIN(#REF!) &gt; M4,"low","keep waiting")</f>
        <v>#REF!</v>
      </c>
    </row>
    <row r="5" spans="1:15">
      <c r="A5" s="7">
        <v>3</v>
      </c>
      <c r="B5" s="7">
        <v>11</v>
      </c>
      <c r="C5" s="7">
        <v>11</v>
      </c>
      <c r="D5" s="8">
        <v>4.5599999999999996</v>
      </c>
      <c r="E5" s="8">
        <v>0</v>
      </c>
      <c r="F5" s="7">
        <v>-4.5599999999999996</v>
      </c>
      <c r="G5" s="7">
        <v>4.47</v>
      </c>
      <c r="H5" s="7">
        <v>0.09</v>
      </c>
      <c r="I5" s="7">
        <v>3200</v>
      </c>
      <c r="J5">
        <f t="shared" si="0"/>
        <v>0</v>
      </c>
      <c r="K5" t="e">
        <f t="shared" si="1"/>
        <v>#DIV/0!</v>
      </c>
      <c r="L5" t="e">
        <f t="shared" si="2"/>
        <v>#DIV/0!</v>
      </c>
      <c r="M5">
        <f t="shared" si="3"/>
        <v>4.5599999999999996</v>
      </c>
      <c r="N5">
        <f t="shared" si="5"/>
        <v>0</v>
      </c>
      <c r="O5" t="str">
        <f t="shared" ref="O5:O31" si="7">IF(MIN(M1:M4) &gt; M5,"low","keep waiting")</f>
        <v>keep waiting</v>
      </c>
    </row>
    <row r="6" spans="1:15">
      <c r="A6" s="7">
        <v>4</v>
      </c>
      <c r="B6" s="7">
        <v>10.91</v>
      </c>
      <c r="C6" s="7">
        <v>11</v>
      </c>
      <c r="D6" s="8">
        <v>4.5599999999999996</v>
      </c>
      <c r="E6" s="8">
        <v>0</v>
      </c>
      <c r="F6" s="7">
        <v>-4.5599999999999996</v>
      </c>
      <c r="G6" s="7">
        <v>5.3</v>
      </c>
      <c r="H6" s="7">
        <v>-0.73</v>
      </c>
      <c r="I6" s="7">
        <v>600</v>
      </c>
      <c r="J6">
        <f t="shared" si="0"/>
        <v>0</v>
      </c>
      <c r="K6" t="e">
        <f t="shared" si="1"/>
        <v>#DIV/0!</v>
      </c>
      <c r="L6" t="e">
        <f t="shared" si="2"/>
        <v>#DIV/0!</v>
      </c>
      <c r="M6">
        <f t="shared" si="3"/>
        <v>4.5599999999999996</v>
      </c>
      <c r="N6">
        <f t="shared" si="5"/>
        <v>0</v>
      </c>
      <c r="O6" t="str">
        <f t="shared" si="7"/>
        <v>keep waiting</v>
      </c>
    </row>
    <row r="7" spans="1:15">
      <c r="A7" s="7">
        <v>5</v>
      </c>
      <c r="B7" s="7">
        <v>11.154999999999999</v>
      </c>
      <c r="C7" s="7">
        <v>11.154999999999999</v>
      </c>
      <c r="D7" s="8">
        <v>6.04</v>
      </c>
      <c r="E7" s="8">
        <v>0</v>
      </c>
      <c r="F7" s="7">
        <v>-6.04</v>
      </c>
      <c r="G7" s="7">
        <v>5.3</v>
      </c>
      <c r="H7" s="7">
        <v>0.74</v>
      </c>
      <c r="I7" s="7">
        <v>500</v>
      </c>
      <c r="J7">
        <f t="shared" si="0"/>
        <v>32.456140350877206</v>
      </c>
      <c r="K7" t="e">
        <f t="shared" si="1"/>
        <v>#DIV/0!</v>
      </c>
      <c r="L7" t="e">
        <f t="shared" si="2"/>
        <v>#DIV/0!</v>
      </c>
      <c r="M7">
        <f t="shared" si="3"/>
        <v>6.04</v>
      </c>
      <c r="N7">
        <f t="shared" si="5"/>
        <v>1.4800000000000004</v>
      </c>
      <c r="O7" t="str">
        <f t="shared" si="7"/>
        <v>keep waiting</v>
      </c>
    </row>
    <row r="8" spans="1:15">
      <c r="A8" s="7">
        <v>6</v>
      </c>
      <c r="B8" s="7">
        <v>11.31</v>
      </c>
      <c r="C8" s="7">
        <v>11.18</v>
      </c>
      <c r="D8" s="8">
        <v>6.27</v>
      </c>
      <c r="E8" s="8">
        <v>4.33</v>
      </c>
      <c r="F8" s="7">
        <v>-1.95</v>
      </c>
      <c r="G8" s="7">
        <v>4.1500000000000004</v>
      </c>
      <c r="H8" s="7">
        <v>2.13</v>
      </c>
      <c r="I8" s="7">
        <v>4905</v>
      </c>
      <c r="J8">
        <f t="shared" si="0"/>
        <v>3.8079470198675422</v>
      </c>
      <c r="K8" t="e">
        <f t="shared" si="1"/>
        <v>#DIV/0!</v>
      </c>
      <c r="L8" t="e">
        <f t="shared" si="2"/>
        <v>#DIV/0!</v>
      </c>
      <c r="M8">
        <f t="shared" si="3"/>
        <v>1.9399999999999995</v>
      </c>
      <c r="N8">
        <f t="shared" si="5"/>
        <v>-4.1000000000000005</v>
      </c>
      <c r="O8" t="str">
        <f t="shared" si="7"/>
        <v>low</v>
      </c>
    </row>
    <row r="9" spans="1:15">
      <c r="A9" s="7">
        <v>7</v>
      </c>
      <c r="B9" s="7">
        <v>11.33</v>
      </c>
      <c r="C9" s="7">
        <v>11.11</v>
      </c>
      <c r="D9" s="8">
        <v>5.61</v>
      </c>
      <c r="E9" s="8">
        <v>3.36</v>
      </c>
      <c r="F9" s="7">
        <v>-2.2400000000000002</v>
      </c>
      <c r="G9" s="7">
        <v>2.21</v>
      </c>
      <c r="H9" s="7">
        <v>3.4</v>
      </c>
      <c r="I9" s="7">
        <v>4930</v>
      </c>
      <c r="J9">
        <f t="shared" si="0"/>
        <v>-10.526315789473673</v>
      </c>
      <c r="K9">
        <f t="shared" si="1"/>
        <v>-22.40184757505774</v>
      </c>
      <c r="L9">
        <f t="shared" si="2"/>
        <v>-11.875531785584068</v>
      </c>
      <c r="M9">
        <f t="shared" si="3"/>
        <v>2.2500000000000004</v>
      </c>
      <c r="N9">
        <f t="shared" si="5"/>
        <v>0.31000000000000094</v>
      </c>
      <c r="O9" t="str">
        <f t="shared" si="7"/>
        <v>keep waiting</v>
      </c>
    </row>
    <row r="10" spans="1:15">
      <c r="A10" s="7">
        <v>8</v>
      </c>
      <c r="B10" s="7">
        <v>11.1</v>
      </c>
      <c r="C10" s="7">
        <v>11.12</v>
      </c>
      <c r="D10" s="8">
        <v>5.7</v>
      </c>
      <c r="E10" s="8">
        <v>2.48</v>
      </c>
      <c r="F10" s="7">
        <v>-3.22</v>
      </c>
      <c r="G10" s="7">
        <v>2.39</v>
      </c>
      <c r="H10" s="7">
        <v>3.32</v>
      </c>
      <c r="I10" s="7">
        <v>400</v>
      </c>
      <c r="J10">
        <f t="shared" si="0"/>
        <v>1.6042780748663075</v>
      </c>
      <c r="K10">
        <f t="shared" si="1"/>
        <v>-26.190476190476186</v>
      </c>
      <c r="L10">
        <f t="shared" si="2"/>
        <v>-27.794754265342494</v>
      </c>
      <c r="M10">
        <f t="shared" si="3"/>
        <v>3.22</v>
      </c>
      <c r="N10">
        <f t="shared" si="5"/>
        <v>0.96999999999999975</v>
      </c>
      <c r="O10" t="str">
        <f t="shared" si="7"/>
        <v>keep waiting</v>
      </c>
    </row>
    <row r="11" spans="1:15">
      <c r="A11" s="7">
        <v>9</v>
      </c>
      <c r="B11" s="7">
        <v>11.1</v>
      </c>
      <c r="C11" s="7">
        <v>11.15</v>
      </c>
      <c r="D11" s="8">
        <v>5.99</v>
      </c>
      <c r="E11" s="8">
        <v>1.7</v>
      </c>
      <c r="F11" s="7">
        <v>-4.29</v>
      </c>
      <c r="G11" s="7">
        <v>2.84</v>
      </c>
      <c r="H11" s="7">
        <v>3.15</v>
      </c>
      <c r="I11" s="7">
        <v>1600</v>
      </c>
      <c r="J11">
        <f t="shared" si="0"/>
        <v>5.0877192982456148</v>
      </c>
      <c r="K11">
        <f t="shared" si="1"/>
        <v>-31.451612903225808</v>
      </c>
      <c r="L11">
        <f t="shared" si="2"/>
        <v>-36.539332201471424</v>
      </c>
      <c r="M11">
        <f t="shared" si="3"/>
        <v>4.29</v>
      </c>
      <c r="N11">
        <f t="shared" si="5"/>
        <v>1.0699999999999998</v>
      </c>
      <c r="O11" t="str">
        <f t="shared" si="7"/>
        <v>keep waiting</v>
      </c>
    </row>
    <row r="12" spans="1:15">
      <c r="A12" s="7">
        <v>11</v>
      </c>
      <c r="B12" s="7">
        <v>11.1</v>
      </c>
      <c r="C12" s="7">
        <v>11.1</v>
      </c>
      <c r="D12" s="8">
        <v>5.51</v>
      </c>
      <c r="E12" s="8">
        <v>0.72</v>
      </c>
      <c r="F12" s="7">
        <v>-4.8</v>
      </c>
      <c r="G12" s="7">
        <v>2.84</v>
      </c>
      <c r="H12" s="7">
        <v>2.68</v>
      </c>
      <c r="I12" s="7">
        <v>300</v>
      </c>
      <c r="J12">
        <f t="shared" si="0"/>
        <v>-8.0133555926544311</v>
      </c>
      <c r="K12">
        <f t="shared" si="1"/>
        <v>-57.647058823529406</v>
      </c>
      <c r="L12">
        <f t="shared" si="2"/>
        <v>-49.633703230874971</v>
      </c>
      <c r="M12">
        <f t="shared" si="3"/>
        <v>4.79</v>
      </c>
      <c r="N12">
        <f t="shared" si="5"/>
        <v>0.5</v>
      </c>
      <c r="O12" t="str">
        <f t="shared" si="7"/>
        <v>keep waiting</v>
      </c>
    </row>
    <row r="13" spans="1:15">
      <c r="A13" s="7">
        <v>12</v>
      </c>
      <c r="B13" s="7">
        <v>11.1389</v>
      </c>
      <c r="C13" s="7">
        <v>11.13</v>
      </c>
      <c r="D13" s="8">
        <v>5.8</v>
      </c>
      <c r="E13" s="8">
        <v>-0.09</v>
      </c>
      <c r="F13" s="7">
        <v>-5.89</v>
      </c>
      <c r="G13" s="7">
        <v>2.76</v>
      </c>
      <c r="H13" s="7">
        <v>3.04</v>
      </c>
      <c r="I13" s="7">
        <v>600</v>
      </c>
      <c r="J13">
        <f t="shared" si="0"/>
        <v>5.2631578947368434</v>
      </c>
      <c r="K13">
        <f t="shared" si="1"/>
        <v>-112.5</v>
      </c>
      <c r="L13">
        <f t="shared" si="2"/>
        <v>-117.76315789473685</v>
      </c>
      <c r="M13">
        <f t="shared" si="3"/>
        <v>5.89</v>
      </c>
      <c r="N13">
        <f t="shared" si="5"/>
        <v>1.0999999999999996</v>
      </c>
      <c r="O13" t="str">
        <f t="shared" si="7"/>
        <v>keep waiting</v>
      </c>
    </row>
    <row r="14" spans="1:15">
      <c r="A14" s="7">
        <v>13</v>
      </c>
      <c r="B14" s="7">
        <v>11.1</v>
      </c>
      <c r="C14" s="7">
        <v>11.1</v>
      </c>
      <c r="D14" s="8">
        <v>5.51</v>
      </c>
      <c r="E14" s="8">
        <v>-0.43</v>
      </c>
      <c r="F14" s="7">
        <v>-5.94</v>
      </c>
      <c r="G14" s="7">
        <v>2.76</v>
      </c>
      <c r="H14" s="7">
        <v>2.76</v>
      </c>
      <c r="I14" s="7">
        <v>200</v>
      </c>
      <c r="J14">
        <f t="shared" si="0"/>
        <v>-5.0000000000000009</v>
      </c>
      <c r="K14">
        <f t="shared" si="1"/>
        <v>377.77777777777777</v>
      </c>
      <c r="L14">
        <f t="shared" si="2"/>
        <v>382.77777777777777</v>
      </c>
      <c r="M14">
        <f t="shared" si="3"/>
        <v>5.9399999999999995</v>
      </c>
      <c r="N14">
        <f t="shared" si="5"/>
        <v>4.9999999999999822E-2</v>
      </c>
      <c r="O14" t="str">
        <f t="shared" si="7"/>
        <v>keep waiting</v>
      </c>
    </row>
    <row r="15" spans="1:15">
      <c r="A15" s="7">
        <v>14</v>
      </c>
      <c r="B15" s="7">
        <v>11.1</v>
      </c>
      <c r="C15" s="7">
        <v>11.125</v>
      </c>
      <c r="D15" s="8">
        <v>5.75</v>
      </c>
      <c r="E15" s="8">
        <v>-0.19</v>
      </c>
      <c r="F15" s="7">
        <v>-5.94</v>
      </c>
      <c r="G15" s="7">
        <v>2.98</v>
      </c>
      <c r="H15" s="7">
        <v>2.77</v>
      </c>
      <c r="I15" s="7">
        <v>6498</v>
      </c>
      <c r="J15">
        <f t="shared" si="0"/>
        <v>4.3557168784029079</v>
      </c>
      <c r="K15">
        <f t="shared" si="1"/>
        <v>-55.813953488372093</v>
      </c>
      <c r="L15">
        <f t="shared" si="2"/>
        <v>-60.169670366775001</v>
      </c>
      <c r="M15">
        <f t="shared" si="3"/>
        <v>5.94</v>
      </c>
      <c r="N15">
        <f t="shared" si="5"/>
        <v>0</v>
      </c>
      <c r="O15" t="str">
        <f t="shared" si="7"/>
        <v>keep waiting</v>
      </c>
    </row>
    <row r="16" spans="1:15">
      <c r="A16" s="7">
        <v>16</v>
      </c>
      <c r="B16" s="7">
        <v>11.125</v>
      </c>
      <c r="C16" s="7">
        <v>11.125</v>
      </c>
      <c r="D16" s="8">
        <v>5.75</v>
      </c>
      <c r="E16" s="8">
        <v>0</v>
      </c>
      <c r="F16" s="7">
        <v>-5.75</v>
      </c>
      <c r="G16" s="7">
        <v>2.98</v>
      </c>
      <c r="H16" s="7">
        <v>2.77</v>
      </c>
      <c r="I16" s="7">
        <v>400</v>
      </c>
      <c r="J16">
        <f t="shared" si="0"/>
        <v>0</v>
      </c>
      <c r="K16">
        <f t="shared" si="1"/>
        <v>-100</v>
      </c>
      <c r="L16">
        <f t="shared" si="2"/>
        <v>-100</v>
      </c>
      <c r="M16">
        <f t="shared" si="3"/>
        <v>5.75</v>
      </c>
      <c r="N16">
        <f t="shared" si="5"/>
        <v>-0.19000000000000039</v>
      </c>
      <c r="O16" t="str">
        <f t="shared" si="7"/>
        <v>keep waiting</v>
      </c>
    </row>
    <row r="17" spans="1:15">
      <c r="A17" s="9">
        <v>17</v>
      </c>
      <c r="B17" s="9">
        <v>11.14</v>
      </c>
      <c r="C17" s="9">
        <v>11.149900000000001</v>
      </c>
      <c r="D17" s="9">
        <v>5.99</v>
      </c>
      <c r="E17" s="9">
        <v>0.08</v>
      </c>
      <c r="F17" s="9">
        <v>-5.91</v>
      </c>
      <c r="G17" s="9">
        <v>3.07</v>
      </c>
      <c r="H17" s="9">
        <v>2.92</v>
      </c>
      <c r="I17" s="9">
        <v>200</v>
      </c>
      <c r="J17" s="9">
        <f t="shared" si="0"/>
        <v>4.1739130434782643</v>
      </c>
      <c r="K17" s="9" t="e">
        <f t="shared" si="1"/>
        <v>#DIV/0!</v>
      </c>
      <c r="L17" s="9" t="e">
        <f t="shared" si="2"/>
        <v>#DIV/0!</v>
      </c>
      <c r="M17" s="9">
        <f t="shared" si="3"/>
        <v>5.91</v>
      </c>
      <c r="N17" s="9">
        <f t="shared" si="5"/>
        <v>0.16000000000000014</v>
      </c>
      <c r="O17" t="str">
        <f t="shared" si="7"/>
        <v>keep waiting</v>
      </c>
    </row>
    <row r="18" spans="1:15">
      <c r="A18" s="7">
        <v>21</v>
      </c>
      <c r="B18" s="7">
        <v>11.15</v>
      </c>
      <c r="C18" s="7">
        <v>11.16</v>
      </c>
      <c r="D18" s="8">
        <v>6.08</v>
      </c>
      <c r="E18" s="8">
        <v>0.09</v>
      </c>
      <c r="F18" s="7">
        <v>-5.99</v>
      </c>
      <c r="G18" s="7">
        <v>3.16</v>
      </c>
      <c r="H18" s="7">
        <v>2.92</v>
      </c>
      <c r="I18" s="7">
        <v>1000</v>
      </c>
      <c r="J18">
        <f t="shared" si="0"/>
        <v>1.5025041736227021</v>
      </c>
      <c r="K18">
        <f t="shared" si="1"/>
        <v>12.499999999999993</v>
      </c>
      <c r="L18">
        <f t="shared" si="2"/>
        <v>10.997495826377291</v>
      </c>
      <c r="M18">
        <f t="shared" si="3"/>
        <v>5.99</v>
      </c>
      <c r="N18">
        <f t="shared" si="5"/>
        <v>8.0000000000000071E-2</v>
      </c>
      <c r="O18" t="str">
        <f t="shared" si="7"/>
        <v>keep waiting</v>
      </c>
    </row>
    <row r="19" spans="1:15">
      <c r="A19" s="7">
        <v>22</v>
      </c>
      <c r="B19" s="7">
        <v>11.24</v>
      </c>
      <c r="C19" s="7">
        <v>11.33</v>
      </c>
      <c r="D19" s="8">
        <v>7.7</v>
      </c>
      <c r="E19" s="8">
        <v>0.17</v>
      </c>
      <c r="F19" s="7">
        <v>-7.53</v>
      </c>
      <c r="G19" s="7">
        <v>3.96</v>
      </c>
      <c r="H19" s="7">
        <v>3.74</v>
      </c>
      <c r="I19" s="7">
        <v>2400</v>
      </c>
      <c r="J19">
        <f>(D19-D18)/D18*100</f>
        <v>26.644736842105267</v>
      </c>
      <c r="K19">
        <f>(E19-E18)/E18*100</f>
        <v>88.8888888888889</v>
      </c>
      <c r="L19">
        <f>K19-J19</f>
        <v>62.244152046783633</v>
      </c>
      <c r="M19">
        <f t="shared" si="3"/>
        <v>7.53</v>
      </c>
      <c r="N19">
        <f t="shared" si="5"/>
        <v>1.54</v>
      </c>
      <c r="O19" t="str">
        <f t="shared" si="7"/>
        <v>keep waiting</v>
      </c>
    </row>
    <row r="20" spans="1:15">
      <c r="A20" s="7">
        <v>23</v>
      </c>
      <c r="B20" s="7">
        <v>11.33</v>
      </c>
      <c r="C20" s="7">
        <v>11.35</v>
      </c>
      <c r="D20" s="8">
        <v>7.89</v>
      </c>
      <c r="E20" s="8">
        <v>0.24</v>
      </c>
      <c r="F20" s="7">
        <v>-7.65</v>
      </c>
      <c r="G20" s="7">
        <v>4.1399999999999997</v>
      </c>
      <c r="H20" s="7">
        <v>3.75</v>
      </c>
      <c r="I20" s="7">
        <v>2300</v>
      </c>
      <c r="J20">
        <f t="shared" ref="J20:J83" si="8">(D20-D19)/D19*100</f>
        <v>2.467532467532461</v>
      </c>
      <c r="K20">
        <f t="shared" ref="K20:K83" si="9">(E20-E19)/E19*100</f>
        <v>41.176470588235283</v>
      </c>
      <c r="L20">
        <f t="shared" ref="L20:L83" si="10">K20-J20</f>
        <v>38.708938120702825</v>
      </c>
      <c r="M20">
        <f t="shared" si="3"/>
        <v>7.6499999999999995</v>
      </c>
      <c r="N20">
        <f t="shared" si="5"/>
        <v>0.11999999999999922</v>
      </c>
      <c r="O20" t="str">
        <f t="shared" si="7"/>
        <v>keep waiting</v>
      </c>
    </row>
    <row r="21" spans="1:15">
      <c r="A21" s="7">
        <v>24</v>
      </c>
      <c r="B21" s="7">
        <v>11.35</v>
      </c>
      <c r="C21" s="7">
        <v>11.35</v>
      </c>
      <c r="D21" s="8">
        <v>7.89</v>
      </c>
      <c r="E21" s="8">
        <v>0.27</v>
      </c>
      <c r="F21" s="7">
        <v>-7.62</v>
      </c>
      <c r="G21" s="7">
        <v>4.1399999999999997</v>
      </c>
      <c r="H21" s="7">
        <v>3.75</v>
      </c>
      <c r="I21" s="7">
        <v>1400</v>
      </c>
      <c r="J21">
        <f t="shared" si="8"/>
        <v>0</v>
      </c>
      <c r="K21">
        <f t="shared" si="9"/>
        <v>12.500000000000011</v>
      </c>
      <c r="L21">
        <f t="shared" si="10"/>
        <v>12.500000000000011</v>
      </c>
      <c r="M21">
        <f t="shared" si="3"/>
        <v>7.6199999999999992</v>
      </c>
      <c r="N21">
        <f t="shared" si="5"/>
        <v>-3.0000000000000249E-2</v>
      </c>
      <c r="O21" t="str">
        <f t="shared" si="7"/>
        <v>keep waiting</v>
      </c>
    </row>
    <row r="22" spans="1:15">
      <c r="A22" s="7">
        <v>25</v>
      </c>
      <c r="B22" s="7">
        <v>11.35</v>
      </c>
      <c r="C22" s="7">
        <v>11.4</v>
      </c>
      <c r="D22" s="8">
        <v>8.3699999999999992</v>
      </c>
      <c r="E22" s="8">
        <v>0.36</v>
      </c>
      <c r="F22" s="7">
        <v>-8</v>
      </c>
      <c r="G22" s="7">
        <v>4.58</v>
      </c>
      <c r="H22" s="7">
        <v>3.79</v>
      </c>
      <c r="I22" s="7">
        <v>1713</v>
      </c>
      <c r="J22">
        <f t="shared" si="8"/>
        <v>6.0836501901140627</v>
      </c>
      <c r="K22">
        <f t="shared" si="9"/>
        <v>33.333333333333321</v>
      </c>
      <c r="L22">
        <f t="shared" si="10"/>
        <v>27.249683143219258</v>
      </c>
      <c r="M22">
        <f t="shared" si="3"/>
        <v>8.01</v>
      </c>
      <c r="N22">
        <f t="shared" si="5"/>
        <v>0.39000000000000057</v>
      </c>
      <c r="O22" t="str">
        <f t="shared" si="7"/>
        <v>keep waiting</v>
      </c>
    </row>
    <row r="23" spans="1:15">
      <c r="A23" s="7">
        <v>26</v>
      </c>
      <c r="B23" s="7">
        <v>11.43</v>
      </c>
      <c r="C23" s="7">
        <v>11.52</v>
      </c>
      <c r="D23" s="8">
        <v>9.51</v>
      </c>
      <c r="E23" s="8">
        <v>0.54</v>
      </c>
      <c r="F23" s="7">
        <v>-8.9600000000000009</v>
      </c>
      <c r="G23" s="7">
        <v>5.37</v>
      </c>
      <c r="H23" s="7">
        <v>4.1399999999999997</v>
      </c>
      <c r="I23" s="7">
        <v>9144</v>
      </c>
      <c r="J23">
        <f t="shared" si="8"/>
        <v>13.620071684587822</v>
      </c>
      <c r="K23">
        <f t="shared" si="9"/>
        <v>50.000000000000014</v>
      </c>
      <c r="L23">
        <f t="shared" si="10"/>
        <v>36.379928315412194</v>
      </c>
      <c r="M23">
        <f t="shared" si="3"/>
        <v>8.9699999999999989</v>
      </c>
      <c r="N23">
        <f t="shared" si="5"/>
        <v>0.95999999999999908</v>
      </c>
      <c r="O23" t="str">
        <f t="shared" si="7"/>
        <v>keep waiting</v>
      </c>
    </row>
    <row r="24" spans="1:15">
      <c r="A24" s="7">
        <v>27</v>
      </c>
      <c r="B24" s="7">
        <v>11.6</v>
      </c>
      <c r="C24" s="7">
        <v>11.6</v>
      </c>
      <c r="D24" s="8">
        <v>10.27</v>
      </c>
      <c r="E24" s="8">
        <v>0.57999999999999996</v>
      </c>
      <c r="F24" s="7">
        <v>-9.69</v>
      </c>
      <c r="G24" s="7">
        <v>5.37</v>
      </c>
      <c r="H24" s="7">
        <v>4.9000000000000004</v>
      </c>
      <c r="I24" s="7">
        <v>100</v>
      </c>
      <c r="J24">
        <f t="shared" si="8"/>
        <v>7.9915878023133518</v>
      </c>
      <c r="K24">
        <f t="shared" si="9"/>
        <v>7.4074074074073932</v>
      </c>
      <c r="L24">
        <f t="shared" si="10"/>
        <v>-0.58418039490595852</v>
      </c>
      <c r="M24">
        <f t="shared" si="3"/>
        <v>9.69</v>
      </c>
      <c r="N24">
        <f t="shared" si="5"/>
        <v>0.72000000000000064</v>
      </c>
      <c r="O24" t="str">
        <f t="shared" si="7"/>
        <v>keep waiting</v>
      </c>
    </row>
    <row r="25" spans="1:15">
      <c r="A25" s="7">
        <v>28</v>
      </c>
      <c r="B25" s="7">
        <v>11.78</v>
      </c>
      <c r="C25" s="7">
        <v>11.87</v>
      </c>
      <c r="D25" s="8">
        <v>12.83</v>
      </c>
      <c r="E25" s="8">
        <v>0.45</v>
      </c>
      <c r="F25" s="7">
        <v>-12.39</v>
      </c>
      <c r="G25" s="7">
        <v>6.13</v>
      </c>
      <c r="H25" s="7">
        <v>6.7</v>
      </c>
      <c r="I25" s="7">
        <v>6660</v>
      </c>
      <c r="J25">
        <f t="shared" si="8"/>
        <v>24.926971762414809</v>
      </c>
      <c r="K25">
        <f t="shared" si="9"/>
        <v>-22.413793103448267</v>
      </c>
      <c r="L25">
        <f t="shared" si="10"/>
        <v>-47.340764865863079</v>
      </c>
      <c r="M25">
        <f t="shared" si="3"/>
        <v>12.38</v>
      </c>
      <c r="N25">
        <f t="shared" si="5"/>
        <v>2.6900000000000013</v>
      </c>
      <c r="O25" t="str">
        <f t="shared" si="7"/>
        <v>keep waiting</v>
      </c>
    </row>
    <row r="26" spans="1:15">
      <c r="A26" s="7">
        <v>29</v>
      </c>
      <c r="B26" s="7">
        <v>11.78</v>
      </c>
      <c r="C26" s="7">
        <v>11.95</v>
      </c>
      <c r="D26" s="8">
        <v>13.59</v>
      </c>
      <c r="E26" s="8">
        <v>0.64</v>
      </c>
      <c r="F26" s="7">
        <v>-12.95</v>
      </c>
      <c r="G26" s="7">
        <v>7.57</v>
      </c>
      <c r="H26" s="7">
        <v>6.02</v>
      </c>
      <c r="I26" s="7">
        <v>4200</v>
      </c>
      <c r="J26">
        <f t="shared" si="8"/>
        <v>5.9236165237724068</v>
      </c>
      <c r="K26">
        <f t="shared" si="9"/>
        <v>42.222222222222221</v>
      </c>
      <c r="L26">
        <f t="shared" si="10"/>
        <v>36.298605698449812</v>
      </c>
      <c r="M26">
        <f t="shared" si="3"/>
        <v>12.95</v>
      </c>
      <c r="N26">
        <f t="shared" si="5"/>
        <v>0.56999999999999851</v>
      </c>
      <c r="O26" t="str">
        <f t="shared" si="7"/>
        <v>keep waiting</v>
      </c>
    </row>
    <row r="27" spans="1:15">
      <c r="A27" s="7">
        <v>30</v>
      </c>
      <c r="B27" s="7">
        <v>11.88</v>
      </c>
      <c r="C27" s="7">
        <v>11.96</v>
      </c>
      <c r="D27" s="8">
        <v>13.69</v>
      </c>
      <c r="E27" s="8">
        <v>1.05</v>
      </c>
      <c r="F27" s="7">
        <v>-12.64</v>
      </c>
      <c r="G27" s="7">
        <v>8.25</v>
      </c>
      <c r="H27" s="7">
        <v>5.44</v>
      </c>
      <c r="I27" s="7">
        <v>2980</v>
      </c>
      <c r="J27">
        <f t="shared" si="8"/>
        <v>0.73583517292126299</v>
      </c>
      <c r="K27">
        <f t="shared" si="9"/>
        <v>64.0625</v>
      </c>
      <c r="L27">
        <f t="shared" si="10"/>
        <v>63.326664827078737</v>
      </c>
      <c r="M27">
        <f t="shared" si="3"/>
        <v>12.639999999999999</v>
      </c>
      <c r="N27">
        <f t="shared" si="5"/>
        <v>-0.3100000000000005</v>
      </c>
      <c r="O27" t="str">
        <f t="shared" si="7"/>
        <v>keep waiting</v>
      </c>
    </row>
    <row r="28" spans="1:15">
      <c r="A28" s="7">
        <v>31</v>
      </c>
      <c r="B28" s="7">
        <v>11.925000000000001</v>
      </c>
      <c r="C28" s="7">
        <v>11.9444</v>
      </c>
      <c r="D28" s="8">
        <v>13.54</v>
      </c>
      <c r="E28" s="8">
        <v>1.46</v>
      </c>
      <c r="F28" s="7">
        <v>-12.08</v>
      </c>
      <c r="G28" s="7">
        <v>8.41</v>
      </c>
      <c r="H28" s="7">
        <v>5.13</v>
      </c>
      <c r="I28" s="7">
        <v>5300</v>
      </c>
      <c r="J28">
        <f t="shared" si="8"/>
        <v>-1.0956902848794767</v>
      </c>
      <c r="K28">
        <f t="shared" si="9"/>
        <v>39.047619047619037</v>
      </c>
      <c r="L28">
        <f t="shared" si="10"/>
        <v>40.143309332498511</v>
      </c>
      <c r="M28">
        <f t="shared" si="3"/>
        <v>12.079999999999998</v>
      </c>
      <c r="N28">
        <f t="shared" si="5"/>
        <v>-0.5600000000000005</v>
      </c>
      <c r="O28" t="str">
        <f t="shared" si="7"/>
        <v>keep waiting</v>
      </c>
    </row>
    <row r="29" spans="1:15">
      <c r="A29" s="7">
        <v>32</v>
      </c>
      <c r="B29" s="7">
        <v>11.95</v>
      </c>
      <c r="C29" s="7">
        <v>11.99</v>
      </c>
      <c r="D29" s="8">
        <v>13.97</v>
      </c>
      <c r="E29" s="8">
        <v>1.84</v>
      </c>
      <c r="F29" s="7">
        <v>-12.13</v>
      </c>
      <c r="G29" s="7">
        <v>8.74</v>
      </c>
      <c r="H29" s="7">
        <v>5.23</v>
      </c>
      <c r="I29" s="7">
        <v>1300</v>
      </c>
      <c r="J29">
        <f t="shared" si="8"/>
        <v>3.1757754800590954</v>
      </c>
      <c r="K29">
        <f t="shared" si="9"/>
        <v>26.027397260273982</v>
      </c>
      <c r="L29">
        <f t="shared" si="10"/>
        <v>22.851621780214888</v>
      </c>
      <c r="M29">
        <f t="shared" si="3"/>
        <v>12.13</v>
      </c>
      <c r="N29">
        <f t="shared" si="5"/>
        <v>5.0000000000002487E-2</v>
      </c>
      <c r="O29" t="str">
        <f t="shared" si="7"/>
        <v>keep waiting</v>
      </c>
    </row>
    <row r="30" spans="1:15">
      <c r="A30" s="10">
        <v>33</v>
      </c>
      <c r="B30" s="10">
        <v>12.11</v>
      </c>
      <c r="C30" s="10">
        <v>12.14</v>
      </c>
      <c r="D30" s="10">
        <v>15.4</v>
      </c>
      <c r="E30" s="10">
        <v>2.19</v>
      </c>
      <c r="F30" s="10">
        <v>-13.21</v>
      </c>
      <c r="G30" s="10">
        <v>8.99</v>
      </c>
      <c r="H30" s="10">
        <v>6.41</v>
      </c>
      <c r="I30" s="10">
        <v>1100</v>
      </c>
      <c r="J30" s="10">
        <f t="shared" si="8"/>
        <v>10.236220472440943</v>
      </c>
      <c r="K30" s="10">
        <f t="shared" si="9"/>
        <v>19.021739130434774</v>
      </c>
      <c r="L30" s="10">
        <f t="shared" si="10"/>
        <v>8.7855186579938316</v>
      </c>
      <c r="M30" s="10">
        <f t="shared" si="3"/>
        <v>13.21</v>
      </c>
      <c r="N30" s="10">
        <f t="shared" si="5"/>
        <v>1.08</v>
      </c>
      <c r="O30" t="str">
        <f t="shared" si="7"/>
        <v>keep waiting</v>
      </c>
    </row>
    <row r="31" spans="1:15">
      <c r="A31" s="7">
        <v>34</v>
      </c>
      <c r="B31" s="7">
        <v>12.074999999999999</v>
      </c>
      <c r="C31" s="7">
        <v>11.976599999999999</v>
      </c>
      <c r="D31" s="8">
        <v>13.85</v>
      </c>
      <c r="E31" s="8">
        <v>2.71</v>
      </c>
      <c r="F31" s="7">
        <v>-11.14</v>
      </c>
      <c r="G31" s="7">
        <v>8.18</v>
      </c>
      <c r="H31" s="7">
        <v>5.67</v>
      </c>
      <c r="I31" s="7">
        <v>3300</v>
      </c>
      <c r="J31">
        <f t="shared" si="8"/>
        <v>-10.064935064935069</v>
      </c>
      <c r="K31">
        <f t="shared" si="9"/>
        <v>23.744292237442924</v>
      </c>
      <c r="L31">
        <f t="shared" si="10"/>
        <v>33.809227302377991</v>
      </c>
      <c r="M31">
        <f t="shared" si="3"/>
        <v>11.14</v>
      </c>
      <c r="N31">
        <f t="shared" si="5"/>
        <v>-2.0700000000000003</v>
      </c>
      <c r="O31" t="str">
        <f t="shared" si="7"/>
        <v>low</v>
      </c>
    </row>
    <row r="32" spans="1:15">
      <c r="A32" s="7">
        <v>35</v>
      </c>
      <c r="B32" s="7">
        <v>11.975</v>
      </c>
      <c r="C32" s="7">
        <v>11.95</v>
      </c>
      <c r="D32" s="8">
        <v>13.59</v>
      </c>
      <c r="E32" s="8">
        <v>2.84</v>
      </c>
      <c r="F32" s="7">
        <v>-10.75</v>
      </c>
      <c r="G32" s="7">
        <v>7.97</v>
      </c>
      <c r="H32" s="7">
        <v>5.63</v>
      </c>
      <c r="I32" s="7">
        <v>6000</v>
      </c>
      <c r="J32">
        <f t="shared" si="8"/>
        <v>-1.8772563176895292</v>
      </c>
      <c r="K32">
        <f t="shared" si="9"/>
        <v>4.7970479704797011</v>
      </c>
      <c r="L32">
        <f t="shared" si="10"/>
        <v>6.67430428816923</v>
      </c>
      <c r="M32">
        <f t="shared" si="3"/>
        <v>10.75</v>
      </c>
      <c r="N32">
        <f t="shared" si="5"/>
        <v>-0.39000000000000057</v>
      </c>
      <c r="O32" t="str">
        <f t="shared" ref="O32:O45" si="11">IF(MIN(M28:M31) &gt; M32,"low","keep waiting")</f>
        <v>low</v>
      </c>
    </row>
    <row r="33" spans="1:15">
      <c r="A33" s="7">
        <v>36</v>
      </c>
      <c r="B33" s="7">
        <v>11.95</v>
      </c>
      <c r="C33" s="7">
        <v>11.93</v>
      </c>
      <c r="D33" s="8">
        <v>13.4</v>
      </c>
      <c r="E33" s="8">
        <v>2.74</v>
      </c>
      <c r="F33" s="7">
        <v>-10.67</v>
      </c>
      <c r="G33" s="7">
        <v>7.8</v>
      </c>
      <c r="H33" s="7">
        <v>5.6</v>
      </c>
      <c r="I33" s="7">
        <v>700</v>
      </c>
      <c r="J33">
        <f t="shared" si="8"/>
        <v>-1.3980868285504009</v>
      </c>
      <c r="K33">
        <f t="shared" si="9"/>
        <v>-3.521126760563368</v>
      </c>
      <c r="L33">
        <f t="shared" si="10"/>
        <v>-2.1230399320129671</v>
      </c>
      <c r="M33">
        <f t="shared" si="3"/>
        <v>10.66</v>
      </c>
      <c r="N33">
        <f t="shared" si="5"/>
        <v>-8.9999999999999858E-2</v>
      </c>
      <c r="O33" t="str">
        <f t="shared" si="11"/>
        <v>low</v>
      </c>
    </row>
    <row r="34" spans="1:15">
      <c r="A34" s="7">
        <v>37</v>
      </c>
      <c r="B34" s="7">
        <v>11.93</v>
      </c>
      <c r="C34" s="7">
        <v>11.92</v>
      </c>
      <c r="D34" s="8">
        <v>13.31</v>
      </c>
      <c r="E34" s="8">
        <v>2.5499999999999998</v>
      </c>
      <c r="F34" s="7">
        <v>-10.76</v>
      </c>
      <c r="G34" s="7">
        <v>7.72</v>
      </c>
      <c r="H34" s="7">
        <v>5.59</v>
      </c>
      <c r="I34" s="7">
        <v>9500</v>
      </c>
      <c r="J34">
        <f t="shared" si="8"/>
        <v>-0.67164179104477506</v>
      </c>
      <c r="K34">
        <f t="shared" si="9"/>
        <v>-6.9343065693430797</v>
      </c>
      <c r="L34">
        <f t="shared" si="10"/>
        <v>-6.2626647782983049</v>
      </c>
      <c r="M34">
        <f t="shared" si="3"/>
        <v>10.760000000000002</v>
      </c>
      <c r="N34">
        <f t="shared" si="5"/>
        <v>0.10000000000000142</v>
      </c>
      <c r="O34" t="str">
        <f t="shared" si="11"/>
        <v>keep waiting</v>
      </c>
    </row>
    <row r="35" spans="1:15">
      <c r="A35" s="7">
        <v>39</v>
      </c>
      <c r="B35" s="7">
        <v>11.7</v>
      </c>
      <c r="C35" s="7">
        <v>11.7</v>
      </c>
      <c r="D35" s="8">
        <v>11.22</v>
      </c>
      <c r="E35" s="8">
        <v>2.66</v>
      </c>
      <c r="F35" s="7">
        <v>-8.5500000000000007</v>
      </c>
      <c r="G35" s="7">
        <v>7.72</v>
      </c>
      <c r="H35" s="7">
        <v>3.5</v>
      </c>
      <c r="I35" s="7">
        <v>100</v>
      </c>
      <c r="J35">
        <f t="shared" si="8"/>
        <v>-15.702479338842974</v>
      </c>
      <c r="K35">
        <f t="shared" si="9"/>
        <v>4.3137254901960915</v>
      </c>
      <c r="L35">
        <f t="shared" si="10"/>
        <v>20.016204829039065</v>
      </c>
      <c r="M35">
        <f t="shared" si="3"/>
        <v>8.56</v>
      </c>
      <c r="N35">
        <f t="shared" si="5"/>
        <v>-2.2000000000000011</v>
      </c>
      <c r="O35" t="str">
        <f t="shared" si="11"/>
        <v>low</v>
      </c>
    </row>
    <row r="36" spans="1:15">
      <c r="A36" s="7">
        <v>40</v>
      </c>
      <c r="B36" s="7">
        <v>11.7867</v>
      </c>
      <c r="C36" s="7">
        <v>11.775</v>
      </c>
      <c r="D36" s="8">
        <v>11.93</v>
      </c>
      <c r="E36" s="8">
        <v>2.78</v>
      </c>
      <c r="F36" s="7">
        <v>-9.15</v>
      </c>
      <c r="G36" s="7">
        <v>7.62</v>
      </c>
      <c r="H36" s="7">
        <v>4.3099999999999996</v>
      </c>
      <c r="I36" s="7">
        <v>2500</v>
      </c>
      <c r="J36">
        <f t="shared" si="8"/>
        <v>6.3279857397504369</v>
      </c>
      <c r="K36">
        <f t="shared" si="9"/>
        <v>4.5112781954887087</v>
      </c>
      <c r="L36">
        <f t="shared" si="10"/>
        <v>-1.8167075442617282</v>
      </c>
      <c r="M36">
        <f t="shared" si="3"/>
        <v>9.15</v>
      </c>
      <c r="N36">
        <f t="shared" si="5"/>
        <v>0.58999999999999986</v>
      </c>
      <c r="O36" t="str">
        <f t="shared" si="11"/>
        <v>keep waiting</v>
      </c>
    </row>
    <row r="37" spans="1:15">
      <c r="A37" s="7">
        <v>41</v>
      </c>
      <c r="B37" s="7">
        <v>11.75</v>
      </c>
      <c r="C37" s="7">
        <v>11.75</v>
      </c>
      <c r="D37" s="8">
        <v>11.69</v>
      </c>
      <c r="E37" s="8">
        <v>2.96</v>
      </c>
      <c r="F37" s="7">
        <v>-8.74</v>
      </c>
      <c r="G37" s="7">
        <v>7.62</v>
      </c>
      <c r="H37" s="7">
        <v>4.07</v>
      </c>
      <c r="I37" s="7">
        <v>100</v>
      </c>
      <c r="J37">
        <f t="shared" si="8"/>
        <v>-2.011735121542332</v>
      </c>
      <c r="K37">
        <f t="shared" si="9"/>
        <v>6.474820143884898</v>
      </c>
      <c r="L37">
        <f t="shared" si="10"/>
        <v>8.4865552654272296</v>
      </c>
      <c r="M37">
        <f t="shared" si="3"/>
        <v>8.73</v>
      </c>
      <c r="N37">
        <f t="shared" si="5"/>
        <v>-0.41999999999999993</v>
      </c>
      <c r="O37" t="str">
        <f t="shared" si="11"/>
        <v>keep waiting</v>
      </c>
    </row>
    <row r="38" spans="1:15">
      <c r="A38" s="7">
        <v>42</v>
      </c>
      <c r="B38" s="7">
        <v>11.76</v>
      </c>
      <c r="C38" s="7">
        <v>11.81</v>
      </c>
      <c r="D38" s="8">
        <v>12.26</v>
      </c>
      <c r="E38" s="8">
        <v>3.2</v>
      </c>
      <c r="F38" s="7">
        <v>-9.06</v>
      </c>
      <c r="G38" s="7">
        <v>8.0399999999999991</v>
      </c>
      <c r="H38" s="7">
        <v>4.22</v>
      </c>
      <c r="I38" s="7">
        <v>1582</v>
      </c>
      <c r="J38">
        <f t="shared" si="8"/>
        <v>4.875962360992304</v>
      </c>
      <c r="K38">
        <f t="shared" si="9"/>
        <v>8.1081081081081159</v>
      </c>
      <c r="L38">
        <f t="shared" si="10"/>
        <v>3.2321457471158119</v>
      </c>
      <c r="M38">
        <f t="shared" si="3"/>
        <v>9.0599999999999987</v>
      </c>
      <c r="N38">
        <f t="shared" si="5"/>
        <v>0.32999999999999829</v>
      </c>
      <c r="O38" t="str">
        <f t="shared" si="11"/>
        <v>keep waiting</v>
      </c>
    </row>
    <row r="39" spans="1:15">
      <c r="A39" s="7">
        <v>43</v>
      </c>
      <c r="B39" s="7">
        <v>11.82</v>
      </c>
      <c r="C39" s="7">
        <v>11.819000000000001</v>
      </c>
      <c r="D39" s="8">
        <v>12.35</v>
      </c>
      <c r="E39" s="8">
        <v>3.46</v>
      </c>
      <c r="F39" s="7">
        <v>-8.89</v>
      </c>
      <c r="G39" s="7">
        <v>8.0299999999999994</v>
      </c>
      <c r="H39" s="7">
        <v>4.3099999999999996</v>
      </c>
      <c r="I39" s="7">
        <v>250</v>
      </c>
      <c r="J39">
        <f t="shared" si="8"/>
        <v>0.73409461663947684</v>
      </c>
      <c r="K39">
        <f t="shared" si="9"/>
        <v>8.1249999999999929</v>
      </c>
      <c r="L39">
        <f t="shared" si="10"/>
        <v>7.3909053833605158</v>
      </c>
      <c r="M39">
        <f t="shared" si="3"/>
        <v>8.89</v>
      </c>
      <c r="N39">
        <f t="shared" si="5"/>
        <v>-0.16999999999999815</v>
      </c>
      <c r="O39" t="str">
        <f t="shared" si="11"/>
        <v>keep waiting</v>
      </c>
    </row>
    <row r="40" spans="1:15">
      <c r="A40" s="7">
        <v>44</v>
      </c>
      <c r="B40" s="7">
        <v>11.82</v>
      </c>
      <c r="C40" s="7">
        <v>11.86</v>
      </c>
      <c r="D40" s="8">
        <v>12.74</v>
      </c>
      <c r="E40" s="8">
        <v>3.77</v>
      </c>
      <c r="F40" s="7">
        <v>-8.9700000000000006</v>
      </c>
      <c r="G40" s="7">
        <v>8.3699999999999992</v>
      </c>
      <c r="H40" s="7">
        <v>4.3600000000000003</v>
      </c>
      <c r="I40" s="7">
        <v>300</v>
      </c>
      <c r="J40">
        <f t="shared" si="8"/>
        <v>3.1578947368421102</v>
      </c>
      <c r="K40">
        <f t="shared" si="9"/>
        <v>8.9595375722543356</v>
      </c>
      <c r="L40">
        <f t="shared" si="10"/>
        <v>5.8016428354122258</v>
      </c>
      <c r="M40">
        <f t="shared" si="3"/>
        <v>8.9700000000000006</v>
      </c>
      <c r="N40">
        <f t="shared" si="5"/>
        <v>8.0000000000000071E-2</v>
      </c>
      <c r="O40" t="str">
        <f t="shared" si="11"/>
        <v>keep waiting</v>
      </c>
    </row>
    <row r="41" spans="1:15">
      <c r="A41" s="7">
        <v>46</v>
      </c>
      <c r="B41" s="7">
        <v>11.85</v>
      </c>
      <c r="C41" s="7">
        <v>11.88</v>
      </c>
      <c r="D41" s="8">
        <v>12.93</v>
      </c>
      <c r="E41" s="8">
        <v>3.79</v>
      </c>
      <c r="F41" s="7">
        <v>-9.14</v>
      </c>
      <c r="G41" s="7">
        <v>8.6300000000000008</v>
      </c>
      <c r="H41" s="7">
        <v>4.3</v>
      </c>
      <c r="I41" s="7">
        <v>200</v>
      </c>
      <c r="J41">
        <f t="shared" si="8"/>
        <v>1.4913657770800588</v>
      </c>
      <c r="K41">
        <f t="shared" si="9"/>
        <v>0.53050397877984135</v>
      </c>
      <c r="L41">
        <f t="shared" si="10"/>
        <v>-0.96086179830021745</v>
      </c>
      <c r="M41">
        <f t="shared" si="3"/>
        <v>9.14</v>
      </c>
      <c r="N41">
        <f t="shared" si="5"/>
        <v>0.16999999999999993</v>
      </c>
      <c r="O41" t="str">
        <f t="shared" si="11"/>
        <v>keep waiting</v>
      </c>
    </row>
    <row r="42" spans="1:15">
      <c r="A42" s="7">
        <v>48</v>
      </c>
      <c r="B42" s="7">
        <v>11.8893</v>
      </c>
      <c r="C42" s="7">
        <v>11.83</v>
      </c>
      <c r="D42" s="8">
        <v>12.45</v>
      </c>
      <c r="E42" s="8">
        <v>3.87</v>
      </c>
      <c r="F42" s="7">
        <v>-8.58</v>
      </c>
      <c r="G42" s="7">
        <v>8.1300000000000008</v>
      </c>
      <c r="H42" s="7">
        <v>4.33</v>
      </c>
      <c r="I42" s="7">
        <v>3400</v>
      </c>
      <c r="J42">
        <f t="shared" si="8"/>
        <v>-3.7122969837587041</v>
      </c>
      <c r="K42">
        <f t="shared" si="9"/>
        <v>2.1108179419525088</v>
      </c>
      <c r="L42">
        <f t="shared" si="10"/>
        <v>5.8231149257112129</v>
      </c>
      <c r="M42">
        <f t="shared" si="3"/>
        <v>8.5799999999999983</v>
      </c>
      <c r="N42">
        <f t="shared" si="5"/>
        <v>-0.56000000000000227</v>
      </c>
      <c r="O42" t="str">
        <f t="shared" si="11"/>
        <v>low</v>
      </c>
    </row>
    <row r="43" spans="1:15">
      <c r="A43" s="7">
        <v>49</v>
      </c>
      <c r="B43" s="7">
        <v>11.83</v>
      </c>
      <c r="C43" s="7">
        <v>11.89</v>
      </c>
      <c r="D43" s="8">
        <v>13.02</v>
      </c>
      <c r="E43" s="8">
        <v>3.99</v>
      </c>
      <c r="F43" s="7">
        <v>-9.0399999999999991</v>
      </c>
      <c r="G43" s="7">
        <v>8.6300000000000008</v>
      </c>
      <c r="H43" s="7">
        <v>4.3899999999999997</v>
      </c>
      <c r="I43" s="7">
        <v>7984</v>
      </c>
      <c r="J43">
        <f t="shared" si="8"/>
        <v>4.5783132530120509</v>
      </c>
      <c r="K43">
        <f t="shared" si="9"/>
        <v>3.1007751937984525</v>
      </c>
      <c r="L43">
        <f t="shared" si="10"/>
        <v>-1.4775380592135985</v>
      </c>
      <c r="M43">
        <f t="shared" si="3"/>
        <v>9.0299999999999994</v>
      </c>
      <c r="N43">
        <f t="shared" si="5"/>
        <v>0.45000000000000107</v>
      </c>
      <c r="O43" t="str">
        <f t="shared" si="11"/>
        <v>keep waiting</v>
      </c>
    </row>
    <row r="44" spans="1:15">
      <c r="A44" s="7">
        <v>51</v>
      </c>
      <c r="B44" s="7">
        <v>11.89</v>
      </c>
      <c r="C44" s="7">
        <v>11.8931</v>
      </c>
      <c r="D44" s="8">
        <v>13.05</v>
      </c>
      <c r="E44" s="8">
        <v>4.0599999999999996</v>
      </c>
      <c r="F44" s="7">
        <v>-8.99</v>
      </c>
      <c r="G44" s="7">
        <v>8.66</v>
      </c>
      <c r="H44" s="7">
        <v>4.3899999999999997</v>
      </c>
      <c r="I44" s="7">
        <v>1754</v>
      </c>
      <c r="J44">
        <f t="shared" si="8"/>
        <v>0.23041474654378757</v>
      </c>
      <c r="K44">
        <f t="shared" si="9"/>
        <v>1.7543859649122653</v>
      </c>
      <c r="L44">
        <f t="shared" si="10"/>
        <v>1.5239712183684777</v>
      </c>
      <c r="M44">
        <f t="shared" si="3"/>
        <v>8.990000000000002</v>
      </c>
      <c r="N44">
        <f t="shared" si="5"/>
        <v>-3.9999999999997371E-2</v>
      </c>
      <c r="O44" t="str">
        <f t="shared" si="11"/>
        <v>keep waiting</v>
      </c>
    </row>
    <row r="45" spans="1:15">
      <c r="A45" s="7">
        <v>52</v>
      </c>
      <c r="B45" s="7">
        <v>11.87</v>
      </c>
      <c r="C45" s="7">
        <v>11.92</v>
      </c>
      <c r="D45" s="8">
        <v>13.31</v>
      </c>
      <c r="E45" s="8">
        <v>4.25</v>
      </c>
      <c r="F45" s="7">
        <v>-9.06</v>
      </c>
      <c r="G45" s="7">
        <v>9.08</v>
      </c>
      <c r="H45" s="7">
        <v>4.2300000000000004</v>
      </c>
      <c r="I45" s="7">
        <v>6500</v>
      </c>
      <c r="J45">
        <f t="shared" si="8"/>
        <v>1.9923371647509562</v>
      </c>
      <c r="K45">
        <f t="shared" si="9"/>
        <v>4.6798029556650347</v>
      </c>
      <c r="L45">
        <f t="shared" si="10"/>
        <v>2.6874657909140787</v>
      </c>
      <c r="M45">
        <f t="shared" si="3"/>
        <v>9.06</v>
      </c>
      <c r="N45">
        <f t="shared" si="5"/>
        <v>6.9999999999998508E-2</v>
      </c>
      <c r="O45" t="str">
        <f t="shared" si="11"/>
        <v>keep waiting</v>
      </c>
    </row>
    <row r="46" spans="1:15">
      <c r="A46" s="7">
        <v>53</v>
      </c>
      <c r="B46" s="7">
        <v>11.945</v>
      </c>
      <c r="C46" s="7">
        <v>12.115</v>
      </c>
      <c r="D46" s="8">
        <v>15.16</v>
      </c>
      <c r="E46" s="8">
        <v>4.5599999999999996</v>
      </c>
      <c r="F46" s="7">
        <v>-10.6</v>
      </c>
      <c r="G46" s="7">
        <v>10.5</v>
      </c>
      <c r="H46" s="7">
        <v>4.66</v>
      </c>
      <c r="I46" s="7">
        <v>12000</v>
      </c>
      <c r="J46">
        <f t="shared" si="8"/>
        <v>13.899323816679185</v>
      </c>
      <c r="K46">
        <f t="shared" si="9"/>
        <v>7.2941176470588145</v>
      </c>
      <c r="L46">
        <f t="shared" si="10"/>
        <v>-6.605206169620371</v>
      </c>
      <c r="M46">
        <f t="shared" si="3"/>
        <v>10.600000000000001</v>
      </c>
      <c r="N46">
        <f t="shared" si="5"/>
        <v>1.5400000000000009</v>
      </c>
      <c r="O46" t="str">
        <f t="shared" ref="O46:O60" si="12">IF(MIN(M42:M45) &gt; M46,"low","keep waiting")</f>
        <v>keep waiting</v>
      </c>
    </row>
    <row r="47" spans="1:15">
      <c r="A47" s="7">
        <v>55</v>
      </c>
      <c r="B47" s="7">
        <v>12.11</v>
      </c>
      <c r="C47" s="7">
        <v>12.11</v>
      </c>
      <c r="D47" s="8">
        <v>15.11</v>
      </c>
      <c r="E47" s="8">
        <v>4.82</v>
      </c>
      <c r="F47" s="7">
        <v>-10.29</v>
      </c>
      <c r="G47" s="7">
        <v>10.5</v>
      </c>
      <c r="H47" s="7">
        <v>4.6100000000000003</v>
      </c>
      <c r="I47" s="7">
        <v>250</v>
      </c>
      <c r="J47">
        <f t="shared" si="8"/>
        <v>-0.32981530343008386</v>
      </c>
      <c r="K47">
        <f t="shared" si="9"/>
        <v>5.7017543859649269</v>
      </c>
      <c r="L47">
        <f t="shared" si="10"/>
        <v>6.0315696893950106</v>
      </c>
      <c r="M47">
        <f t="shared" si="3"/>
        <v>10.29</v>
      </c>
      <c r="N47">
        <f t="shared" si="5"/>
        <v>-0.31000000000000227</v>
      </c>
      <c r="O47" t="str">
        <f t="shared" si="12"/>
        <v>keep waiting</v>
      </c>
    </row>
    <row r="48" spans="1:15">
      <c r="A48" s="7">
        <v>56</v>
      </c>
      <c r="B48" s="7">
        <v>12.11</v>
      </c>
      <c r="C48" s="7">
        <v>12.145</v>
      </c>
      <c r="D48" s="8">
        <v>15.45</v>
      </c>
      <c r="E48" s="8">
        <v>5.21</v>
      </c>
      <c r="F48" s="7">
        <v>-10.24</v>
      </c>
      <c r="G48" s="7">
        <v>10.79</v>
      </c>
      <c r="H48" s="7">
        <v>4.6500000000000004</v>
      </c>
      <c r="I48" s="7">
        <v>300</v>
      </c>
      <c r="J48">
        <f t="shared" si="8"/>
        <v>2.2501654533421567</v>
      </c>
      <c r="K48">
        <f t="shared" si="9"/>
        <v>8.0912863070539345</v>
      </c>
      <c r="L48">
        <f t="shared" si="10"/>
        <v>5.8411208537117778</v>
      </c>
      <c r="M48">
        <f t="shared" si="3"/>
        <v>10.239999999999998</v>
      </c>
      <c r="N48">
        <f t="shared" si="5"/>
        <v>-5.0000000000000711E-2</v>
      </c>
      <c r="O48" t="str">
        <f t="shared" si="12"/>
        <v>keep waiting</v>
      </c>
    </row>
    <row r="49" spans="1:15">
      <c r="A49" s="7">
        <v>57</v>
      </c>
      <c r="B49" s="7">
        <v>12.13</v>
      </c>
      <c r="C49" s="7">
        <v>12.11</v>
      </c>
      <c r="D49" s="8">
        <v>15.11</v>
      </c>
      <c r="E49" s="8">
        <v>5.53</v>
      </c>
      <c r="F49" s="7">
        <v>-9.59</v>
      </c>
      <c r="G49" s="7">
        <v>10.63</v>
      </c>
      <c r="H49" s="7">
        <v>4.49</v>
      </c>
      <c r="I49" s="7">
        <v>515</v>
      </c>
      <c r="J49">
        <f t="shared" si="8"/>
        <v>-2.2006472491909377</v>
      </c>
      <c r="K49">
        <f t="shared" si="9"/>
        <v>6.1420345489443431</v>
      </c>
      <c r="L49">
        <f t="shared" si="10"/>
        <v>8.3426817981352812</v>
      </c>
      <c r="M49">
        <f t="shared" si="3"/>
        <v>9.5799999999999983</v>
      </c>
      <c r="N49">
        <f t="shared" si="5"/>
        <v>-0.66000000000000014</v>
      </c>
      <c r="O49" t="str">
        <f t="shared" si="12"/>
        <v>keep waiting</v>
      </c>
    </row>
    <row r="50" spans="1:15">
      <c r="A50" s="7">
        <v>58</v>
      </c>
      <c r="B50" s="7">
        <v>12.0601</v>
      </c>
      <c r="C50" s="7">
        <v>11.92</v>
      </c>
      <c r="D50" s="8">
        <v>13.31</v>
      </c>
      <c r="E50" s="8">
        <v>5.75</v>
      </c>
      <c r="F50" s="7">
        <v>-7.56</v>
      </c>
      <c r="G50" s="7">
        <v>9.4700000000000006</v>
      </c>
      <c r="H50" s="7">
        <v>3.84</v>
      </c>
      <c r="I50" s="7">
        <v>2700</v>
      </c>
      <c r="J50">
        <f t="shared" si="8"/>
        <v>-11.912640635340829</v>
      </c>
      <c r="K50">
        <f t="shared" si="9"/>
        <v>3.9783001808318215</v>
      </c>
      <c r="L50">
        <f t="shared" si="10"/>
        <v>15.89094081617265</v>
      </c>
      <c r="M50">
        <f t="shared" si="3"/>
        <v>7.5600000000000005</v>
      </c>
      <c r="N50">
        <f t="shared" si="5"/>
        <v>-2.0199999999999978</v>
      </c>
      <c r="O50" t="str">
        <f t="shared" si="12"/>
        <v>low</v>
      </c>
    </row>
    <row r="51" spans="1:15">
      <c r="A51" s="7">
        <v>59</v>
      </c>
      <c r="B51" s="7">
        <v>11.92</v>
      </c>
      <c r="C51" s="7">
        <v>12.03</v>
      </c>
      <c r="D51" s="8">
        <v>14.35</v>
      </c>
      <c r="E51" s="8">
        <v>6.01</v>
      </c>
      <c r="F51" s="7">
        <v>-8.34</v>
      </c>
      <c r="G51" s="7">
        <v>10.39</v>
      </c>
      <c r="H51" s="7">
        <v>3.96</v>
      </c>
      <c r="I51" s="7">
        <v>12700</v>
      </c>
      <c r="J51">
        <f t="shared" si="8"/>
        <v>7.8136739293764021</v>
      </c>
      <c r="K51">
        <f t="shared" si="9"/>
        <v>4.5217391304347787</v>
      </c>
      <c r="L51">
        <f t="shared" si="10"/>
        <v>-3.2919347989416234</v>
      </c>
      <c r="M51">
        <f t="shared" si="3"/>
        <v>8.34</v>
      </c>
      <c r="N51">
        <f t="shared" si="5"/>
        <v>0.77999999999999936</v>
      </c>
      <c r="O51" t="str">
        <f t="shared" si="12"/>
        <v>keep waiting</v>
      </c>
    </row>
    <row r="52" spans="1:15">
      <c r="A52" s="7">
        <v>60</v>
      </c>
      <c r="B52" s="7">
        <v>12.03</v>
      </c>
      <c r="C52" s="7">
        <v>12.03</v>
      </c>
      <c r="D52" s="8">
        <v>14.35</v>
      </c>
      <c r="E52" s="8">
        <v>6.11</v>
      </c>
      <c r="F52" s="7">
        <v>-8.24</v>
      </c>
      <c r="G52" s="7">
        <v>10.39</v>
      </c>
      <c r="H52" s="7">
        <v>3.96</v>
      </c>
      <c r="I52" s="7">
        <v>600</v>
      </c>
      <c r="J52">
        <f t="shared" si="8"/>
        <v>0</v>
      </c>
      <c r="K52">
        <f t="shared" si="9"/>
        <v>1.6638935108153168</v>
      </c>
      <c r="L52">
        <f t="shared" si="10"/>
        <v>1.6638935108153168</v>
      </c>
      <c r="M52">
        <f t="shared" si="3"/>
        <v>8.2399999999999984</v>
      </c>
      <c r="N52">
        <f t="shared" si="5"/>
        <v>-0.10000000000000142</v>
      </c>
      <c r="O52" t="str">
        <f t="shared" si="12"/>
        <v>keep waiting</v>
      </c>
    </row>
    <row r="53" spans="1:15">
      <c r="A53" s="7">
        <v>61</v>
      </c>
      <c r="B53" s="7">
        <v>12.11</v>
      </c>
      <c r="C53" s="7">
        <v>12.11</v>
      </c>
      <c r="D53" s="8">
        <v>15.11</v>
      </c>
      <c r="E53" s="8">
        <v>6.07</v>
      </c>
      <c r="F53" s="7">
        <v>-9.0399999999999991</v>
      </c>
      <c r="G53" s="7">
        <v>10.39</v>
      </c>
      <c r="H53" s="7">
        <v>4.72</v>
      </c>
      <c r="I53" s="7">
        <v>300</v>
      </c>
      <c r="J53">
        <f t="shared" si="8"/>
        <v>5.2961672473867587</v>
      </c>
      <c r="K53">
        <f t="shared" si="9"/>
        <v>-0.6546644844517191</v>
      </c>
      <c r="L53">
        <f t="shared" si="10"/>
        <v>-5.9508317318384778</v>
      </c>
      <c r="M53">
        <f t="shared" si="3"/>
        <v>9.0399999999999991</v>
      </c>
      <c r="N53">
        <f t="shared" si="5"/>
        <v>0.80000000000000071</v>
      </c>
      <c r="O53" t="str">
        <f t="shared" si="12"/>
        <v>keep waiting</v>
      </c>
    </row>
    <row r="54" spans="1:15">
      <c r="A54" s="7">
        <v>62</v>
      </c>
      <c r="B54" s="7">
        <v>12.053100000000001</v>
      </c>
      <c r="C54" s="7">
        <v>12.053100000000001</v>
      </c>
      <c r="D54" s="8">
        <v>14.57</v>
      </c>
      <c r="E54" s="8">
        <v>6.08</v>
      </c>
      <c r="F54" s="7">
        <v>-8.49</v>
      </c>
      <c r="G54" s="7">
        <v>10.39</v>
      </c>
      <c r="H54" s="7">
        <v>4.18</v>
      </c>
      <c r="I54" s="7">
        <v>300</v>
      </c>
      <c r="J54">
        <f t="shared" si="8"/>
        <v>-3.5737921906022443</v>
      </c>
      <c r="K54">
        <f t="shared" si="9"/>
        <v>0.16474464579900802</v>
      </c>
      <c r="L54">
        <f t="shared" si="10"/>
        <v>3.7385368364012521</v>
      </c>
      <c r="M54">
        <f t="shared" si="3"/>
        <v>8.49</v>
      </c>
      <c r="N54">
        <f t="shared" si="5"/>
        <v>-0.54999999999999893</v>
      </c>
      <c r="O54" t="str">
        <f t="shared" si="12"/>
        <v>keep waiting</v>
      </c>
    </row>
    <row r="55" spans="1:15">
      <c r="A55" s="7">
        <v>63</v>
      </c>
      <c r="B55" s="7">
        <v>12.0998</v>
      </c>
      <c r="C55" s="7">
        <v>12.03</v>
      </c>
      <c r="D55" s="8">
        <v>14.35</v>
      </c>
      <c r="E55" s="8">
        <v>5.94</v>
      </c>
      <c r="F55" s="7">
        <v>-8.42</v>
      </c>
      <c r="G55" s="7">
        <v>9.81</v>
      </c>
      <c r="H55" s="7">
        <v>4.54</v>
      </c>
      <c r="I55" s="7">
        <v>1900</v>
      </c>
      <c r="J55">
        <f t="shared" si="8"/>
        <v>-1.5099519560741292</v>
      </c>
      <c r="K55">
        <f t="shared" si="9"/>
        <v>-2.3026315789473633</v>
      </c>
      <c r="L55">
        <f t="shared" si="10"/>
        <v>-0.79267962287323401</v>
      </c>
      <c r="M55">
        <f t="shared" si="3"/>
        <v>8.41</v>
      </c>
      <c r="N55">
        <f t="shared" si="5"/>
        <v>-8.0000000000000071E-2</v>
      </c>
      <c r="O55" t="str">
        <f t="shared" si="12"/>
        <v>keep waiting</v>
      </c>
    </row>
    <row r="56" spans="1:15">
      <c r="A56" s="7">
        <v>64</v>
      </c>
      <c r="B56" s="7">
        <v>12.03</v>
      </c>
      <c r="C56" s="7">
        <v>12.03</v>
      </c>
      <c r="D56" s="8">
        <v>14.35</v>
      </c>
      <c r="E56" s="8">
        <v>5.88</v>
      </c>
      <c r="F56" s="7">
        <v>-8.4700000000000006</v>
      </c>
      <c r="G56" s="7">
        <v>9.81</v>
      </c>
      <c r="H56" s="7">
        <v>4.54</v>
      </c>
      <c r="I56" s="7">
        <v>100</v>
      </c>
      <c r="J56">
        <f t="shared" si="8"/>
        <v>0</v>
      </c>
      <c r="K56">
        <f t="shared" si="9"/>
        <v>-1.0101010101010184</v>
      </c>
      <c r="L56">
        <f t="shared" si="10"/>
        <v>-1.0101010101010184</v>
      </c>
      <c r="M56">
        <f t="shared" si="3"/>
        <v>8.4699999999999989</v>
      </c>
      <c r="N56">
        <f t="shared" si="5"/>
        <v>5.9999999999998721E-2</v>
      </c>
      <c r="O56" t="str">
        <f t="shared" si="12"/>
        <v>keep waiting</v>
      </c>
    </row>
    <row r="57" spans="1:15">
      <c r="A57" s="7">
        <v>65</v>
      </c>
      <c r="B57" s="7">
        <v>12.02</v>
      </c>
      <c r="C57" s="7">
        <v>12.05</v>
      </c>
      <c r="D57" s="8">
        <v>14.54</v>
      </c>
      <c r="E57" s="8">
        <v>5.74</v>
      </c>
      <c r="F57" s="7">
        <v>-8.81</v>
      </c>
      <c r="G57" s="7">
        <v>10.06</v>
      </c>
      <c r="H57" s="7">
        <v>4.4800000000000004</v>
      </c>
      <c r="I57" s="7">
        <v>930</v>
      </c>
      <c r="J57">
        <f t="shared" si="8"/>
        <v>1.3240418118466866</v>
      </c>
      <c r="K57">
        <f t="shared" si="9"/>
        <v>-2.3809523809523756</v>
      </c>
      <c r="L57">
        <f t="shared" si="10"/>
        <v>-3.7049941927990622</v>
      </c>
      <c r="M57">
        <f t="shared" si="3"/>
        <v>8.7999999999999989</v>
      </c>
      <c r="N57">
        <f t="shared" si="5"/>
        <v>0.33000000000000007</v>
      </c>
      <c r="O57" t="str">
        <f t="shared" si="12"/>
        <v>keep waiting</v>
      </c>
    </row>
    <row r="58" spans="1:15">
      <c r="A58" s="7">
        <v>66</v>
      </c>
      <c r="B58" s="7">
        <v>12.01</v>
      </c>
      <c r="C58" s="7">
        <v>12.01</v>
      </c>
      <c r="D58" s="8">
        <v>14.16</v>
      </c>
      <c r="E58" s="8">
        <v>5.66</v>
      </c>
      <c r="F58" s="7">
        <v>-8.5</v>
      </c>
      <c r="G58" s="7">
        <v>10.06</v>
      </c>
      <c r="H58" s="7">
        <v>4.0999999999999996</v>
      </c>
      <c r="I58" s="7">
        <v>100</v>
      </c>
      <c r="J58">
        <f t="shared" si="8"/>
        <v>-2.6134800550206263</v>
      </c>
      <c r="K58">
        <f t="shared" si="9"/>
        <v>-1.3937282229965169</v>
      </c>
      <c r="L58">
        <f t="shared" si="10"/>
        <v>1.2197518320241094</v>
      </c>
      <c r="M58">
        <f t="shared" si="3"/>
        <v>8.5</v>
      </c>
      <c r="N58">
        <f t="shared" si="5"/>
        <v>-0.29999999999999893</v>
      </c>
      <c r="O58" t="str">
        <f t="shared" si="12"/>
        <v>keep waiting</v>
      </c>
    </row>
    <row r="59" spans="1:15">
      <c r="A59" s="7">
        <v>67</v>
      </c>
      <c r="B59" s="7">
        <v>12.02</v>
      </c>
      <c r="C59" s="7">
        <v>12.04</v>
      </c>
      <c r="D59" s="8">
        <v>14.45</v>
      </c>
      <c r="E59" s="8">
        <v>5.72</v>
      </c>
      <c r="F59" s="7">
        <v>-8.73</v>
      </c>
      <c r="G59" s="7">
        <v>10.23</v>
      </c>
      <c r="H59" s="7">
        <v>4.22</v>
      </c>
      <c r="I59" s="7">
        <v>700</v>
      </c>
      <c r="J59">
        <f t="shared" si="8"/>
        <v>2.0480225988700504</v>
      </c>
      <c r="K59">
        <f t="shared" si="9"/>
        <v>1.060070671378085</v>
      </c>
      <c r="L59">
        <f t="shared" si="10"/>
        <v>-0.98795192749196548</v>
      </c>
      <c r="M59">
        <f t="shared" si="3"/>
        <v>8.73</v>
      </c>
      <c r="N59">
        <f t="shared" si="5"/>
        <v>0.23000000000000043</v>
      </c>
      <c r="O59" t="str">
        <f t="shared" si="12"/>
        <v>keep waiting</v>
      </c>
    </row>
    <row r="60" spans="1:15">
      <c r="A60" s="7">
        <v>74</v>
      </c>
      <c r="B60" s="7">
        <v>12.0032</v>
      </c>
      <c r="C60" s="7">
        <v>11.93</v>
      </c>
      <c r="D60" s="8">
        <v>13.4</v>
      </c>
      <c r="E60" s="8">
        <v>5.66</v>
      </c>
      <c r="F60" s="7">
        <v>-7.75</v>
      </c>
      <c r="G60" s="7">
        <v>9.6199999999999992</v>
      </c>
      <c r="H60" s="7">
        <v>3.78</v>
      </c>
      <c r="I60" s="7">
        <v>1100</v>
      </c>
      <c r="J60">
        <f t="shared" si="8"/>
        <v>-7.2664359861591628</v>
      </c>
      <c r="K60">
        <f t="shared" si="9"/>
        <v>-1.0489510489510423</v>
      </c>
      <c r="L60">
        <f t="shared" si="10"/>
        <v>6.2174849372081207</v>
      </c>
      <c r="M60">
        <f t="shared" si="3"/>
        <v>7.74</v>
      </c>
      <c r="N60">
        <f t="shared" si="5"/>
        <v>-0.99000000000000021</v>
      </c>
      <c r="O60" t="str">
        <f t="shared" si="12"/>
        <v>low</v>
      </c>
    </row>
    <row r="61" spans="1:15">
      <c r="A61" s="7">
        <v>75</v>
      </c>
      <c r="B61" s="7">
        <v>11.975</v>
      </c>
      <c r="C61" s="7">
        <v>11.975</v>
      </c>
      <c r="D61" s="8">
        <v>13.83</v>
      </c>
      <c r="E61" s="8">
        <v>5.68</v>
      </c>
      <c r="F61" s="7">
        <v>-8.15</v>
      </c>
      <c r="G61" s="7">
        <v>9.6199999999999992</v>
      </c>
      <c r="H61" s="7">
        <v>4.21</v>
      </c>
      <c r="I61" s="7">
        <v>2000</v>
      </c>
      <c r="J61">
        <f t="shared" si="8"/>
        <v>3.208955223880595</v>
      </c>
      <c r="K61">
        <f t="shared" si="9"/>
        <v>0.35335689045935642</v>
      </c>
      <c r="L61">
        <f t="shared" si="10"/>
        <v>-2.8555983334212387</v>
      </c>
      <c r="M61">
        <f t="shared" si="3"/>
        <v>8.15</v>
      </c>
      <c r="N61">
        <f t="shared" si="5"/>
        <v>0.41000000000000014</v>
      </c>
      <c r="O61" t="str">
        <f t="shared" ref="O61:O75" si="13">IF(MIN(M57:M60) &gt; M61,"low","keep waiting")</f>
        <v>keep waiting</v>
      </c>
    </row>
    <row r="62" spans="1:15">
      <c r="A62" s="7">
        <v>76</v>
      </c>
      <c r="B62" s="7">
        <v>11.99</v>
      </c>
      <c r="C62" s="7">
        <v>11.99</v>
      </c>
      <c r="D62" s="8">
        <v>13.97</v>
      </c>
      <c r="E62" s="8">
        <v>5.68</v>
      </c>
      <c r="F62" s="7">
        <v>-8.3000000000000007</v>
      </c>
      <c r="G62" s="7">
        <v>9.6199999999999992</v>
      </c>
      <c r="H62" s="7">
        <v>4.3499999999999996</v>
      </c>
      <c r="I62" s="7">
        <v>200</v>
      </c>
      <c r="J62">
        <f t="shared" si="8"/>
        <v>1.0122921185827951</v>
      </c>
      <c r="K62">
        <f t="shared" si="9"/>
        <v>0</v>
      </c>
      <c r="L62">
        <f t="shared" si="10"/>
        <v>-1.0122921185827951</v>
      </c>
      <c r="M62">
        <f t="shared" si="3"/>
        <v>8.2900000000000009</v>
      </c>
      <c r="N62">
        <f t="shared" si="5"/>
        <v>0.14000000000000057</v>
      </c>
      <c r="O62" t="str">
        <f t="shared" si="13"/>
        <v>keep waiting</v>
      </c>
    </row>
    <row r="63" spans="1:15">
      <c r="A63" s="7">
        <v>78</v>
      </c>
      <c r="B63" s="7">
        <v>11.99</v>
      </c>
      <c r="C63" s="7">
        <v>11.98</v>
      </c>
      <c r="D63" s="8">
        <v>13.88</v>
      </c>
      <c r="E63" s="8">
        <v>5.61</v>
      </c>
      <c r="F63" s="7">
        <v>-8.27</v>
      </c>
      <c r="G63" s="7">
        <v>9.5399999999999991</v>
      </c>
      <c r="H63" s="7">
        <v>4.34</v>
      </c>
      <c r="I63" s="7">
        <v>1100</v>
      </c>
      <c r="J63">
        <f t="shared" si="8"/>
        <v>-0.64423765211166673</v>
      </c>
      <c r="K63">
        <f t="shared" si="9"/>
        <v>-1.2323943661971726</v>
      </c>
      <c r="L63">
        <f t="shared" si="10"/>
        <v>-0.58815671408550585</v>
      </c>
      <c r="M63">
        <f t="shared" si="3"/>
        <v>8.27</v>
      </c>
      <c r="N63">
        <f t="shared" si="5"/>
        <v>-2.000000000000135E-2</v>
      </c>
      <c r="O63" t="str">
        <f t="shared" si="13"/>
        <v>keep waiting</v>
      </c>
    </row>
    <row r="64" spans="1:15">
      <c r="A64" s="7">
        <v>79</v>
      </c>
      <c r="B64" s="7">
        <v>12.05</v>
      </c>
      <c r="C64" s="7">
        <v>12.12</v>
      </c>
      <c r="D64" s="8">
        <v>15.21</v>
      </c>
      <c r="E64" s="8">
        <v>5.46</v>
      </c>
      <c r="F64" s="7">
        <v>-9.75</v>
      </c>
      <c r="G64" s="7">
        <v>10.119999999999999</v>
      </c>
      <c r="H64" s="7">
        <v>5.09</v>
      </c>
      <c r="I64" s="7">
        <v>300</v>
      </c>
      <c r="J64">
        <f t="shared" si="8"/>
        <v>9.5821325648414994</v>
      </c>
      <c r="K64">
        <f t="shared" si="9"/>
        <v>-2.6737967914438565</v>
      </c>
      <c r="L64">
        <f t="shared" si="10"/>
        <v>-12.255929356285357</v>
      </c>
      <c r="M64">
        <f t="shared" si="3"/>
        <v>9.75</v>
      </c>
      <c r="N64">
        <f t="shared" si="5"/>
        <v>1.4800000000000004</v>
      </c>
      <c r="O64" t="str">
        <f t="shared" si="13"/>
        <v>keep waiting</v>
      </c>
    </row>
    <row r="65" spans="1:15">
      <c r="A65" s="7">
        <v>80</v>
      </c>
      <c r="B65" s="7">
        <v>12.1</v>
      </c>
      <c r="C65" s="7">
        <v>12.095000000000001</v>
      </c>
      <c r="D65" s="8">
        <v>14.97</v>
      </c>
      <c r="E65" s="8">
        <v>5.32</v>
      </c>
      <c r="F65" s="7">
        <v>-9.65</v>
      </c>
      <c r="G65" s="7">
        <v>10.08</v>
      </c>
      <c r="H65" s="7">
        <v>4.9000000000000004</v>
      </c>
      <c r="I65" s="7">
        <v>2450</v>
      </c>
      <c r="J65">
        <f t="shared" si="8"/>
        <v>-1.5779092702169639</v>
      </c>
      <c r="K65">
        <f t="shared" si="9"/>
        <v>-2.5641025641025581</v>
      </c>
      <c r="L65">
        <f t="shared" si="10"/>
        <v>-0.98619329388559418</v>
      </c>
      <c r="M65">
        <f t="shared" si="3"/>
        <v>9.65</v>
      </c>
      <c r="N65">
        <f t="shared" si="5"/>
        <v>-9.9999999999999645E-2</v>
      </c>
      <c r="O65" t="str">
        <f t="shared" si="13"/>
        <v>keep waiting</v>
      </c>
    </row>
    <row r="66" spans="1:15">
      <c r="A66" s="7">
        <v>81</v>
      </c>
      <c r="B66" s="7">
        <v>12.085000000000001</v>
      </c>
      <c r="C66" s="7">
        <v>12.08</v>
      </c>
      <c r="D66" s="8">
        <v>14.83</v>
      </c>
      <c r="E66" s="8">
        <v>5.22</v>
      </c>
      <c r="F66" s="7">
        <v>-9.61</v>
      </c>
      <c r="G66" s="7">
        <v>10.029999999999999</v>
      </c>
      <c r="H66" s="7">
        <v>4.79</v>
      </c>
      <c r="I66" s="7">
        <v>1700</v>
      </c>
      <c r="J66">
        <f t="shared" si="8"/>
        <v>-0.93520374081496704</v>
      </c>
      <c r="K66">
        <f t="shared" si="9"/>
        <v>-1.8796992481203108</v>
      </c>
      <c r="L66">
        <f t="shared" si="10"/>
        <v>-0.94449550730534371</v>
      </c>
      <c r="M66">
        <f t="shared" si="3"/>
        <v>9.61</v>
      </c>
      <c r="N66">
        <f t="shared" si="5"/>
        <v>-4.0000000000000924E-2</v>
      </c>
      <c r="O66" t="str">
        <f t="shared" si="13"/>
        <v>keep waiting</v>
      </c>
    </row>
    <row r="67" spans="1:15">
      <c r="A67" s="7">
        <v>82</v>
      </c>
      <c r="B67" s="7">
        <v>11.99</v>
      </c>
      <c r="C67" s="7">
        <v>12.1</v>
      </c>
      <c r="D67" s="8">
        <v>15.02</v>
      </c>
      <c r="E67" s="8">
        <v>5.46</v>
      </c>
      <c r="F67" s="7">
        <v>-9.5500000000000007</v>
      </c>
      <c r="G67" s="7">
        <v>10.95</v>
      </c>
      <c r="H67" s="7">
        <v>4.07</v>
      </c>
      <c r="I67" s="7">
        <v>1248</v>
      </c>
      <c r="J67">
        <f t="shared" si="8"/>
        <v>1.2811867835468611</v>
      </c>
      <c r="K67">
        <f t="shared" si="9"/>
        <v>4.5977011494252915</v>
      </c>
      <c r="L67">
        <f t="shared" si="10"/>
        <v>3.3165143658784304</v>
      </c>
      <c r="M67">
        <f t="shared" ref="M67:M130" si="14">D67-E67</f>
        <v>9.5599999999999987</v>
      </c>
      <c r="N67">
        <f t="shared" si="5"/>
        <v>-5.0000000000000711E-2</v>
      </c>
      <c r="O67" t="str">
        <f t="shared" si="13"/>
        <v>keep waiting</v>
      </c>
    </row>
    <row r="68" spans="1:15">
      <c r="A68" s="7">
        <v>83</v>
      </c>
      <c r="B68" s="7">
        <v>12.1</v>
      </c>
      <c r="C68" s="7">
        <v>12.14</v>
      </c>
      <c r="D68" s="8">
        <v>15.4</v>
      </c>
      <c r="E68" s="8">
        <v>5.78</v>
      </c>
      <c r="F68" s="7">
        <v>-9.6199999999999992</v>
      </c>
      <c r="G68" s="7">
        <v>11.28</v>
      </c>
      <c r="H68" s="7">
        <v>4.12</v>
      </c>
      <c r="I68" s="7">
        <v>5400</v>
      </c>
      <c r="J68">
        <f t="shared" si="8"/>
        <v>2.5299600532623221</v>
      </c>
      <c r="K68">
        <f t="shared" si="9"/>
        <v>5.8608058608058666</v>
      </c>
      <c r="L68">
        <f t="shared" si="10"/>
        <v>3.3308458075435445</v>
      </c>
      <c r="M68">
        <f t="shared" si="14"/>
        <v>9.620000000000001</v>
      </c>
      <c r="N68">
        <f t="shared" ref="N68:N131" si="15">M68-M67</f>
        <v>6.0000000000002274E-2</v>
      </c>
      <c r="O68" t="str">
        <f t="shared" si="13"/>
        <v>keep waiting</v>
      </c>
    </row>
    <row r="69" spans="1:15">
      <c r="A69" s="7">
        <v>84</v>
      </c>
      <c r="B69" s="7">
        <v>12.13</v>
      </c>
      <c r="C69" s="7">
        <v>12.12</v>
      </c>
      <c r="D69" s="8">
        <v>15.21</v>
      </c>
      <c r="E69" s="8">
        <v>6.11</v>
      </c>
      <c r="F69" s="7">
        <v>-9.1</v>
      </c>
      <c r="G69" s="7">
        <v>11.2</v>
      </c>
      <c r="H69" s="7">
        <v>4.01</v>
      </c>
      <c r="I69" s="7">
        <v>600</v>
      </c>
      <c r="J69">
        <f t="shared" si="8"/>
        <v>-1.2337662337662305</v>
      </c>
      <c r="K69">
        <f t="shared" si="9"/>
        <v>5.7093425605536341</v>
      </c>
      <c r="L69">
        <f t="shared" si="10"/>
        <v>6.9431087943198646</v>
      </c>
      <c r="M69">
        <f t="shared" si="14"/>
        <v>9.1000000000000014</v>
      </c>
      <c r="N69">
        <f t="shared" si="15"/>
        <v>-0.51999999999999957</v>
      </c>
      <c r="O69" t="str">
        <f t="shared" si="13"/>
        <v>low</v>
      </c>
    </row>
    <row r="70" spans="1:15">
      <c r="A70" s="7">
        <v>85</v>
      </c>
      <c r="B70" s="7">
        <v>12.07</v>
      </c>
      <c r="C70" s="7">
        <v>12.0731</v>
      </c>
      <c r="D70" s="8">
        <v>14.76</v>
      </c>
      <c r="E70" s="8">
        <v>6.56</v>
      </c>
      <c r="F70" s="7">
        <v>-8.2100000000000009</v>
      </c>
      <c r="G70" s="7">
        <v>11.23</v>
      </c>
      <c r="H70" s="7">
        <v>3.54</v>
      </c>
      <c r="I70" s="7">
        <v>775</v>
      </c>
      <c r="J70">
        <f t="shared" si="8"/>
        <v>-2.9585798816568114</v>
      </c>
      <c r="K70">
        <f t="shared" si="9"/>
        <v>7.3649754500818201</v>
      </c>
      <c r="L70">
        <f t="shared" si="10"/>
        <v>10.323555331738632</v>
      </c>
      <c r="M70">
        <f t="shared" si="14"/>
        <v>8.1999999999999993</v>
      </c>
      <c r="N70">
        <f t="shared" si="15"/>
        <v>-0.90000000000000213</v>
      </c>
      <c r="O70" t="str">
        <f t="shared" si="13"/>
        <v>low</v>
      </c>
    </row>
    <row r="71" spans="1:15">
      <c r="A71" s="7">
        <v>86</v>
      </c>
      <c r="B71" s="7">
        <v>12.07</v>
      </c>
      <c r="C71" s="7">
        <v>12.04</v>
      </c>
      <c r="D71" s="8">
        <v>14.45</v>
      </c>
      <c r="E71" s="8">
        <v>6.95</v>
      </c>
      <c r="F71" s="7">
        <v>-7.5</v>
      </c>
      <c r="G71" s="7">
        <v>10.98</v>
      </c>
      <c r="H71" s="7">
        <v>3.47</v>
      </c>
      <c r="I71" s="7">
        <v>1370</v>
      </c>
      <c r="J71">
        <f t="shared" si="8"/>
        <v>-2.1002710027100306</v>
      </c>
      <c r="K71">
        <f t="shared" si="9"/>
        <v>5.9451219512195213</v>
      </c>
      <c r="L71">
        <f t="shared" si="10"/>
        <v>8.0453929539295519</v>
      </c>
      <c r="M71">
        <f t="shared" si="14"/>
        <v>7.4999999999999991</v>
      </c>
      <c r="N71">
        <f t="shared" si="15"/>
        <v>-0.70000000000000018</v>
      </c>
      <c r="O71" t="str">
        <f t="shared" si="13"/>
        <v>low</v>
      </c>
    </row>
    <row r="72" spans="1:15">
      <c r="A72" s="7">
        <v>87</v>
      </c>
      <c r="B72" s="7">
        <v>12.065</v>
      </c>
      <c r="C72" s="7">
        <v>12.025</v>
      </c>
      <c r="D72" s="8">
        <v>14.31</v>
      </c>
      <c r="E72" s="8">
        <v>7.24</v>
      </c>
      <c r="F72" s="7">
        <v>-7.07</v>
      </c>
      <c r="G72" s="7">
        <v>10.65</v>
      </c>
      <c r="H72" s="7">
        <v>3.66</v>
      </c>
      <c r="I72" s="7">
        <v>2000</v>
      </c>
      <c r="J72">
        <f t="shared" si="8"/>
        <v>-0.96885813148788102</v>
      </c>
      <c r="K72">
        <f t="shared" si="9"/>
        <v>4.1726618705035978</v>
      </c>
      <c r="L72">
        <f t="shared" si="10"/>
        <v>5.1415200019914788</v>
      </c>
      <c r="M72">
        <f t="shared" si="14"/>
        <v>7.07</v>
      </c>
      <c r="N72">
        <f t="shared" si="15"/>
        <v>-0.42999999999999883</v>
      </c>
      <c r="O72" t="str">
        <f t="shared" si="13"/>
        <v>low</v>
      </c>
    </row>
    <row r="73" spans="1:15">
      <c r="A73" s="7">
        <v>88</v>
      </c>
      <c r="B73" s="7">
        <v>12.022</v>
      </c>
      <c r="C73" s="7">
        <v>12</v>
      </c>
      <c r="D73" s="8">
        <v>14.07</v>
      </c>
      <c r="E73" s="8">
        <v>7.23</v>
      </c>
      <c r="F73" s="7">
        <v>-6.84</v>
      </c>
      <c r="G73" s="7">
        <v>10.46</v>
      </c>
      <c r="H73" s="7">
        <v>3.61</v>
      </c>
      <c r="I73" s="7">
        <v>400</v>
      </c>
      <c r="J73">
        <f t="shared" si="8"/>
        <v>-1.6771488469601692</v>
      </c>
      <c r="K73">
        <f t="shared" si="9"/>
        <v>-0.13812154696132301</v>
      </c>
      <c r="L73">
        <f t="shared" si="10"/>
        <v>1.5390272999988461</v>
      </c>
      <c r="M73">
        <f t="shared" si="14"/>
        <v>6.84</v>
      </c>
      <c r="N73">
        <f t="shared" si="15"/>
        <v>-0.23000000000000043</v>
      </c>
      <c r="O73" t="str">
        <f t="shared" si="13"/>
        <v>low</v>
      </c>
    </row>
    <row r="74" spans="1:15">
      <c r="A74" s="7">
        <v>89</v>
      </c>
      <c r="B74" s="7">
        <v>12</v>
      </c>
      <c r="C74" s="7">
        <v>12.05</v>
      </c>
      <c r="D74" s="8">
        <v>14.54</v>
      </c>
      <c r="E74" s="8">
        <v>7.24</v>
      </c>
      <c r="F74" s="7">
        <v>-7.3</v>
      </c>
      <c r="G74" s="7">
        <v>10.88</v>
      </c>
      <c r="H74" s="7">
        <v>3.66</v>
      </c>
      <c r="I74" s="7">
        <v>850</v>
      </c>
      <c r="J74">
        <f t="shared" si="8"/>
        <v>3.3404406538734817</v>
      </c>
      <c r="K74">
        <f t="shared" si="9"/>
        <v>0.13831258644536357</v>
      </c>
      <c r="L74">
        <f t="shared" si="10"/>
        <v>-3.2021280674281183</v>
      </c>
      <c r="M74">
        <f t="shared" si="14"/>
        <v>7.2999999999999989</v>
      </c>
      <c r="N74">
        <f t="shared" si="15"/>
        <v>0.45999999999999908</v>
      </c>
      <c r="O74" t="str">
        <f t="shared" si="13"/>
        <v>keep waiting</v>
      </c>
    </row>
    <row r="75" spans="1:15">
      <c r="A75" s="7">
        <v>90</v>
      </c>
      <c r="B75" s="7">
        <v>12.08</v>
      </c>
      <c r="C75" s="7">
        <v>12</v>
      </c>
      <c r="D75" s="8">
        <v>14.07</v>
      </c>
      <c r="E75" s="8">
        <v>7.1</v>
      </c>
      <c r="F75" s="7">
        <v>-6.97</v>
      </c>
      <c r="G75" s="7">
        <v>10.220000000000001</v>
      </c>
      <c r="H75" s="7">
        <v>3.85</v>
      </c>
      <c r="I75" s="7">
        <v>7990</v>
      </c>
      <c r="J75">
        <f t="shared" si="8"/>
        <v>-3.2324621733149859</v>
      </c>
      <c r="K75">
        <f t="shared" si="9"/>
        <v>-1.9337016574585715</v>
      </c>
      <c r="L75">
        <f t="shared" si="10"/>
        <v>1.2987605158564144</v>
      </c>
      <c r="M75">
        <f t="shared" si="14"/>
        <v>6.9700000000000006</v>
      </c>
      <c r="N75">
        <f t="shared" si="15"/>
        <v>-0.32999999999999829</v>
      </c>
      <c r="O75" t="str">
        <f t="shared" si="13"/>
        <v>keep waiting</v>
      </c>
    </row>
    <row r="76" spans="1:15">
      <c r="A76" s="7">
        <v>91</v>
      </c>
      <c r="B76" s="7">
        <v>11.95</v>
      </c>
      <c r="C76" s="7">
        <v>12.02</v>
      </c>
      <c r="D76" s="8">
        <v>14.26</v>
      </c>
      <c r="E76" s="8">
        <v>7.05</v>
      </c>
      <c r="F76" s="7">
        <v>-7.21</v>
      </c>
      <c r="G76" s="7">
        <v>10.8</v>
      </c>
      <c r="H76" s="7">
        <v>3.46</v>
      </c>
      <c r="I76" s="7">
        <v>200</v>
      </c>
      <c r="J76">
        <f t="shared" si="8"/>
        <v>1.3503909026297052</v>
      </c>
      <c r="K76">
        <f t="shared" si="9"/>
        <v>-0.70422535211267356</v>
      </c>
      <c r="L76">
        <f t="shared" si="10"/>
        <v>-2.0546162547423785</v>
      </c>
      <c r="M76">
        <f t="shared" si="14"/>
        <v>7.21</v>
      </c>
      <c r="N76">
        <f t="shared" si="15"/>
        <v>0.23999999999999932</v>
      </c>
      <c r="O76" t="str">
        <f t="shared" ref="O76:O90" si="16">IF(MIN(M72:M75) &gt; M76,"low","keep waiting")</f>
        <v>keep waiting</v>
      </c>
    </row>
    <row r="77" spans="1:15">
      <c r="A77" s="7">
        <v>92</v>
      </c>
      <c r="B77" s="7">
        <v>11.97</v>
      </c>
      <c r="C77" s="7">
        <v>11.96</v>
      </c>
      <c r="D77" s="8">
        <v>13.69</v>
      </c>
      <c r="E77" s="8">
        <v>7.09</v>
      </c>
      <c r="F77" s="7">
        <v>-6.6</v>
      </c>
      <c r="G77" s="7">
        <v>10.72</v>
      </c>
      <c r="H77" s="7">
        <v>2.97</v>
      </c>
      <c r="I77" s="7">
        <v>3800</v>
      </c>
      <c r="J77">
        <f t="shared" si="8"/>
        <v>-3.9971949509116431</v>
      </c>
      <c r="K77">
        <f t="shared" si="9"/>
        <v>0.56737588652482329</v>
      </c>
      <c r="L77">
        <f t="shared" si="10"/>
        <v>4.5645708374364666</v>
      </c>
      <c r="M77">
        <f t="shared" si="14"/>
        <v>6.6</v>
      </c>
      <c r="N77">
        <f t="shared" si="15"/>
        <v>-0.61000000000000032</v>
      </c>
      <c r="O77" t="str">
        <f t="shared" si="16"/>
        <v>low</v>
      </c>
    </row>
    <row r="78" spans="1:15">
      <c r="A78" s="7">
        <v>95</v>
      </c>
      <c r="B78" s="7">
        <v>11.99</v>
      </c>
      <c r="C78" s="7">
        <v>11.984999999999999</v>
      </c>
      <c r="D78" s="8">
        <v>13.93</v>
      </c>
      <c r="E78" s="8">
        <v>7.16</v>
      </c>
      <c r="F78" s="7">
        <v>-6.77</v>
      </c>
      <c r="G78" s="7">
        <v>10.68</v>
      </c>
      <c r="H78" s="7">
        <v>3.25</v>
      </c>
      <c r="I78" s="7">
        <v>20900</v>
      </c>
      <c r="J78">
        <f t="shared" si="8"/>
        <v>1.7531044558071602</v>
      </c>
      <c r="K78">
        <f t="shared" si="9"/>
        <v>0.98730606488011685</v>
      </c>
      <c r="L78">
        <f t="shared" si="10"/>
        <v>-0.76579839092704338</v>
      </c>
      <c r="M78">
        <f t="shared" si="14"/>
        <v>6.77</v>
      </c>
      <c r="N78">
        <f t="shared" si="15"/>
        <v>0.16999999999999993</v>
      </c>
      <c r="O78" t="str">
        <f t="shared" si="16"/>
        <v>keep waiting</v>
      </c>
    </row>
    <row r="79" spans="1:15">
      <c r="A79" s="7">
        <v>96</v>
      </c>
      <c r="B79" s="7">
        <v>11.984999999999999</v>
      </c>
      <c r="C79" s="7">
        <v>12.02</v>
      </c>
      <c r="D79" s="8">
        <v>14.26</v>
      </c>
      <c r="E79" s="8">
        <v>7.3</v>
      </c>
      <c r="F79" s="7">
        <v>-6.96</v>
      </c>
      <c r="G79" s="7">
        <v>10.97</v>
      </c>
      <c r="H79" s="7">
        <v>3.29</v>
      </c>
      <c r="I79" s="7">
        <v>900</v>
      </c>
      <c r="J79">
        <f t="shared" si="8"/>
        <v>2.3689877961234749</v>
      </c>
      <c r="K79">
        <f t="shared" si="9"/>
        <v>1.955307262569828</v>
      </c>
      <c r="L79">
        <f t="shared" si="10"/>
        <v>-0.41368053355364687</v>
      </c>
      <c r="M79">
        <f t="shared" si="14"/>
        <v>6.96</v>
      </c>
      <c r="N79">
        <f t="shared" si="15"/>
        <v>0.19000000000000039</v>
      </c>
      <c r="O79" t="str">
        <f t="shared" si="16"/>
        <v>keep waiting</v>
      </c>
    </row>
    <row r="80" spans="1:15">
      <c r="A80" s="7">
        <v>99</v>
      </c>
      <c r="B80" s="7">
        <v>12.03</v>
      </c>
      <c r="C80" s="7">
        <v>12.03</v>
      </c>
      <c r="D80" s="8">
        <v>14.35</v>
      </c>
      <c r="E80" s="8">
        <v>7.36</v>
      </c>
      <c r="F80" s="7">
        <v>-6.99</v>
      </c>
      <c r="G80" s="7">
        <v>10.97</v>
      </c>
      <c r="H80" s="7">
        <v>3.38</v>
      </c>
      <c r="I80" s="7">
        <v>100</v>
      </c>
      <c r="J80">
        <f t="shared" si="8"/>
        <v>0.63113604488078445</v>
      </c>
      <c r="K80">
        <f t="shared" si="9"/>
        <v>0.82191780821918492</v>
      </c>
      <c r="L80">
        <f t="shared" si="10"/>
        <v>0.19078176333840047</v>
      </c>
      <c r="M80">
        <f t="shared" si="14"/>
        <v>6.9899999999999993</v>
      </c>
      <c r="N80">
        <f t="shared" si="15"/>
        <v>2.9999999999999361E-2</v>
      </c>
      <c r="O80" t="str">
        <f t="shared" si="16"/>
        <v>keep waiting</v>
      </c>
    </row>
    <row r="81" spans="1:15">
      <c r="A81" s="7">
        <v>101</v>
      </c>
      <c r="B81" s="7">
        <v>11.98</v>
      </c>
      <c r="C81" s="7">
        <v>11.98</v>
      </c>
      <c r="D81" s="8">
        <v>13.88</v>
      </c>
      <c r="E81" s="8">
        <v>7.64</v>
      </c>
      <c r="F81" s="7">
        <v>-6.24</v>
      </c>
      <c r="G81" s="7">
        <v>10.97</v>
      </c>
      <c r="H81" s="7">
        <v>2.91</v>
      </c>
      <c r="I81" s="7">
        <v>300</v>
      </c>
      <c r="J81">
        <f t="shared" si="8"/>
        <v>-3.275261324041804</v>
      </c>
      <c r="K81">
        <f t="shared" si="9"/>
        <v>3.8043478260869477</v>
      </c>
      <c r="L81">
        <f t="shared" si="10"/>
        <v>7.0796091501287517</v>
      </c>
      <c r="M81">
        <f t="shared" si="14"/>
        <v>6.2400000000000011</v>
      </c>
      <c r="N81">
        <f t="shared" si="15"/>
        <v>-0.74999999999999822</v>
      </c>
      <c r="O81" t="str">
        <f t="shared" si="16"/>
        <v>low</v>
      </c>
    </row>
    <row r="82" spans="1:15">
      <c r="A82" s="7">
        <v>102</v>
      </c>
      <c r="B82" s="7">
        <v>12.03</v>
      </c>
      <c r="C82" s="7">
        <v>12</v>
      </c>
      <c r="D82" s="8">
        <v>14.07</v>
      </c>
      <c r="E82" s="8">
        <v>7.65</v>
      </c>
      <c r="F82" s="7">
        <v>-6.42</v>
      </c>
      <c r="G82" s="7">
        <v>10.72</v>
      </c>
      <c r="H82" s="7">
        <v>3.35</v>
      </c>
      <c r="I82" s="7">
        <v>1200</v>
      </c>
      <c r="J82">
        <f t="shared" si="8"/>
        <v>1.3688760806916389</v>
      </c>
      <c r="K82">
        <f t="shared" si="9"/>
        <v>0.13089005235602977</v>
      </c>
      <c r="L82">
        <f t="shared" si="10"/>
        <v>-1.2379860283356092</v>
      </c>
      <c r="M82">
        <f t="shared" si="14"/>
        <v>6.42</v>
      </c>
      <c r="N82">
        <f t="shared" si="15"/>
        <v>0.17999999999999883</v>
      </c>
      <c r="O82" t="str">
        <f t="shared" si="16"/>
        <v>keep waiting</v>
      </c>
    </row>
    <row r="83" spans="1:15">
      <c r="A83" s="7">
        <v>103</v>
      </c>
      <c r="B83" s="7">
        <v>12.04</v>
      </c>
      <c r="C83" s="7">
        <v>12.04</v>
      </c>
      <c r="D83" s="8">
        <v>14.45</v>
      </c>
      <c r="E83" s="8">
        <v>7.52</v>
      </c>
      <c r="F83" s="7">
        <v>-6.93</v>
      </c>
      <c r="G83" s="7">
        <v>10.72</v>
      </c>
      <c r="H83" s="7">
        <v>3.73</v>
      </c>
      <c r="I83" s="7">
        <v>100</v>
      </c>
      <c r="J83">
        <f t="shared" si="8"/>
        <v>2.7007818052594104</v>
      </c>
      <c r="K83">
        <f t="shared" si="9"/>
        <v>-1.6993464052287683</v>
      </c>
      <c r="L83">
        <f t="shared" si="10"/>
        <v>-4.4001282104881785</v>
      </c>
      <c r="M83">
        <f t="shared" si="14"/>
        <v>6.93</v>
      </c>
      <c r="N83">
        <f t="shared" si="15"/>
        <v>0.50999999999999979</v>
      </c>
      <c r="O83" t="str">
        <f t="shared" si="16"/>
        <v>keep waiting</v>
      </c>
    </row>
    <row r="84" spans="1:15">
      <c r="A84" s="7">
        <v>104</v>
      </c>
      <c r="B84" s="7">
        <v>12.04</v>
      </c>
      <c r="C84" s="7">
        <v>12.05</v>
      </c>
      <c r="D84" s="8">
        <v>14.54</v>
      </c>
      <c r="E84" s="8">
        <v>7.46</v>
      </c>
      <c r="F84" s="7">
        <v>-7.09</v>
      </c>
      <c r="G84" s="7">
        <v>10.8</v>
      </c>
      <c r="H84" s="7">
        <v>3.74</v>
      </c>
      <c r="I84" s="7">
        <v>200</v>
      </c>
      <c r="J84">
        <f t="shared" ref="J84:J147" si="17">(D84-D83)/D83*100</f>
        <v>0.62283737024221353</v>
      </c>
      <c r="K84">
        <f t="shared" ref="K84:K147" si="18">(E84-E83)/E83*100</f>
        <v>-0.79787234042552679</v>
      </c>
      <c r="L84">
        <f t="shared" ref="L84:L147" si="19">K84-J84</f>
        <v>-1.4207097106677402</v>
      </c>
      <c r="M84">
        <f t="shared" si="14"/>
        <v>7.0799999999999992</v>
      </c>
      <c r="N84">
        <f t="shared" si="15"/>
        <v>0.14999999999999947</v>
      </c>
      <c r="O84" t="str">
        <f t="shared" si="16"/>
        <v>keep waiting</v>
      </c>
    </row>
    <row r="85" spans="1:15">
      <c r="A85" s="7">
        <v>106</v>
      </c>
      <c r="B85" s="7">
        <v>12</v>
      </c>
      <c r="C85" s="7">
        <v>12.025</v>
      </c>
      <c r="D85" s="8">
        <v>14.31</v>
      </c>
      <c r="E85" s="8">
        <v>7.46</v>
      </c>
      <c r="F85" s="7">
        <v>-6.84</v>
      </c>
      <c r="G85" s="7">
        <v>11.01</v>
      </c>
      <c r="H85" s="7">
        <v>3.29</v>
      </c>
      <c r="I85" s="7">
        <v>547</v>
      </c>
      <c r="J85">
        <f t="shared" si="17"/>
        <v>-1.5818431911966895</v>
      </c>
      <c r="K85">
        <f t="shared" si="18"/>
        <v>0</v>
      </c>
      <c r="L85">
        <f t="shared" si="19"/>
        <v>1.5818431911966895</v>
      </c>
      <c r="M85">
        <f t="shared" si="14"/>
        <v>6.8500000000000005</v>
      </c>
      <c r="N85">
        <f t="shared" si="15"/>
        <v>-0.22999999999999865</v>
      </c>
      <c r="O85" t="str">
        <f t="shared" si="16"/>
        <v>keep waiting</v>
      </c>
    </row>
    <row r="86" spans="1:15">
      <c r="A86" s="7">
        <v>107</v>
      </c>
      <c r="B86" s="7">
        <v>12.023899999999999</v>
      </c>
      <c r="C86" s="7">
        <v>12.01</v>
      </c>
      <c r="D86" s="8">
        <v>14.16</v>
      </c>
      <c r="E86" s="8">
        <v>7.47</v>
      </c>
      <c r="F86" s="7">
        <v>-6.69</v>
      </c>
      <c r="G86" s="7">
        <v>10.9</v>
      </c>
      <c r="H86" s="7">
        <v>3.27</v>
      </c>
      <c r="I86" s="7">
        <v>1200</v>
      </c>
      <c r="J86">
        <f t="shared" si="17"/>
        <v>-1.0482180293501073</v>
      </c>
      <c r="K86">
        <f t="shared" si="18"/>
        <v>0.1340482573726513</v>
      </c>
      <c r="L86">
        <f t="shared" si="19"/>
        <v>1.1822662867227587</v>
      </c>
      <c r="M86">
        <f t="shared" si="14"/>
        <v>6.69</v>
      </c>
      <c r="N86">
        <f t="shared" si="15"/>
        <v>-0.16000000000000014</v>
      </c>
      <c r="O86" t="str">
        <f t="shared" si="16"/>
        <v>keep waiting</v>
      </c>
    </row>
    <row r="87" spans="1:15">
      <c r="A87" s="7">
        <v>108</v>
      </c>
      <c r="B87" s="7">
        <v>12.024699999999999</v>
      </c>
      <c r="C87" s="7">
        <v>12.024699999999999</v>
      </c>
      <c r="D87" s="8">
        <v>14.3</v>
      </c>
      <c r="E87" s="8">
        <v>7.38</v>
      </c>
      <c r="F87" s="7">
        <v>-6.93</v>
      </c>
      <c r="G87" s="7">
        <v>10.9</v>
      </c>
      <c r="H87" s="7">
        <v>3.41</v>
      </c>
      <c r="I87" s="7">
        <v>400</v>
      </c>
      <c r="J87">
        <f t="shared" si="17"/>
        <v>0.98870056497175551</v>
      </c>
      <c r="K87">
        <f t="shared" si="18"/>
        <v>-1.2048192771084318</v>
      </c>
      <c r="L87">
        <f t="shared" si="19"/>
        <v>-2.1935198420801871</v>
      </c>
      <c r="M87">
        <f t="shared" si="14"/>
        <v>6.9200000000000008</v>
      </c>
      <c r="N87">
        <f t="shared" si="15"/>
        <v>0.23000000000000043</v>
      </c>
      <c r="O87" t="str">
        <f t="shared" si="16"/>
        <v>keep waiting</v>
      </c>
    </row>
    <row r="88" spans="1:15">
      <c r="A88" s="7">
        <v>109</v>
      </c>
      <c r="B88" s="7">
        <v>12.05</v>
      </c>
      <c r="C88" s="7">
        <v>12.05</v>
      </c>
      <c r="D88" s="8">
        <v>14.54</v>
      </c>
      <c r="E88" s="8">
        <v>7.36</v>
      </c>
      <c r="F88" s="7">
        <v>-7.19</v>
      </c>
      <c r="G88" s="7">
        <v>10.9</v>
      </c>
      <c r="H88" s="7">
        <v>3.65</v>
      </c>
      <c r="I88" s="7">
        <v>200</v>
      </c>
      <c r="J88">
        <f t="shared" si="17"/>
        <v>1.6783216783216672</v>
      </c>
      <c r="K88">
        <f t="shared" si="18"/>
        <v>-0.27100271002709453</v>
      </c>
      <c r="L88">
        <f t="shared" si="19"/>
        <v>-1.9493243883487619</v>
      </c>
      <c r="M88">
        <f t="shared" si="14"/>
        <v>7.1799999999999988</v>
      </c>
      <c r="N88">
        <f t="shared" si="15"/>
        <v>0.25999999999999801</v>
      </c>
      <c r="O88" t="str">
        <f t="shared" si="16"/>
        <v>keep waiting</v>
      </c>
    </row>
    <row r="89" spans="1:15">
      <c r="A89" s="7">
        <v>110</v>
      </c>
      <c r="B89" s="7">
        <v>12.0472</v>
      </c>
      <c r="C89" s="7">
        <v>12.11</v>
      </c>
      <c r="D89" s="8">
        <v>15.11</v>
      </c>
      <c r="E89" s="8">
        <v>7.48</v>
      </c>
      <c r="F89" s="7">
        <v>-7.64</v>
      </c>
      <c r="G89" s="7">
        <v>11.42</v>
      </c>
      <c r="H89" s="7">
        <v>3.7</v>
      </c>
      <c r="I89" s="7">
        <v>3000</v>
      </c>
      <c r="J89">
        <f t="shared" si="17"/>
        <v>3.9202200825309514</v>
      </c>
      <c r="K89">
        <f t="shared" si="18"/>
        <v>1.6304347826086969</v>
      </c>
      <c r="L89">
        <f t="shared" si="19"/>
        <v>-2.2897852999222543</v>
      </c>
      <c r="M89">
        <f t="shared" si="14"/>
        <v>7.629999999999999</v>
      </c>
      <c r="N89">
        <f t="shared" si="15"/>
        <v>0.45000000000000018</v>
      </c>
      <c r="O89" t="str">
        <f t="shared" si="16"/>
        <v>keep waiting</v>
      </c>
    </row>
    <row r="90" spans="1:15">
      <c r="A90" s="7">
        <v>113</v>
      </c>
      <c r="B90" s="7">
        <v>12.081099999999999</v>
      </c>
      <c r="C90" s="7">
        <v>12.081099999999999</v>
      </c>
      <c r="D90" s="8">
        <v>14.84</v>
      </c>
      <c r="E90" s="8">
        <v>7.63</v>
      </c>
      <c r="F90" s="7">
        <v>-7.21</v>
      </c>
      <c r="G90" s="7">
        <v>11.42</v>
      </c>
      <c r="H90" s="7">
        <v>3.42</v>
      </c>
      <c r="I90" s="7">
        <v>1850</v>
      </c>
      <c r="J90">
        <f t="shared" si="17"/>
        <v>-1.7868960953011221</v>
      </c>
      <c r="K90">
        <f t="shared" si="18"/>
        <v>2.0053475935828806</v>
      </c>
      <c r="L90">
        <f t="shared" si="19"/>
        <v>3.7922436888840028</v>
      </c>
      <c r="M90">
        <f t="shared" si="14"/>
        <v>7.21</v>
      </c>
      <c r="N90">
        <f t="shared" si="15"/>
        <v>-0.41999999999999904</v>
      </c>
      <c r="O90" t="str">
        <f t="shared" si="16"/>
        <v>keep waiting</v>
      </c>
    </row>
    <row r="91" spans="1:15">
      <c r="A91" s="9">
        <v>114</v>
      </c>
      <c r="B91" s="9">
        <v>12.048</v>
      </c>
      <c r="C91" s="9">
        <v>12.048</v>
      </c>
      <c r="D91" s="9">
        <v>14.52</v>
      </c>
      <c r="E91" s="9">
        <v>7.73</v>
      </c>
      <c r="F91" s="9">
        <v>-6.79</v>
      </c>
      <c r="G91" s="9">
        <v>11.42</v>
      </c>
      <c r="H91" s="9">
        <v>3.11</v>
      </c>
      <c r="I91" s="9">
        <v>600</v>
      </c>
      <c r="J91" s="9">
        <f t="shared" si="17"/>
        <v>-2.156334231805932</v>
      </c>
      <c r="K91" s="9">
        <f t="shared" si="18"/>
        <v>1.3106159895150791</v>
      </c>
      <c r="L91" s="9">
        <f t="shared" si="19"/>
        <v>3.466950221321011</v>
      </c>
      <c r="M91" s="9">
        <f t="shared" si="14"/>
        <v>6.7899999999999991</v>
      </c>
      <c r="N91" s="9">
        <f t="shared" si="15"/>
        <v>-0.42000000000000082</v>
      </c>
      <c r="O91" t="str">
        <f>IF(MIN(M87:M90) &gt; M91,"low","keep waiting")</f>
        <v>low</v>
      </c>
    </row>
    <row r="92" spans="1:15">
      <c r="A92" s="7">
        <v>115</v>
      </c>
      <c r="B92" s="7">
        <v>12.06</v>
      </c>
      <c r="C92" s="7">
        <v>12.18</v>
      </c>
      <c r="D92" s="8">
        <v>15.78</v>
      </c>
      <c r="E92" s="8">
        <v>7.97</v>
      </c>
      <c r="F92" s="7">
        <v>-7.81</v>
      </c>
      <c r="G92" s="7">
        <v>12.41</v>
      </c>
      <c r="H92" s="7">
        <v>3.37</v>
      </c>
      <c r="I92" s="7">
        <v>1850</v>
      </c>
      <c r="J92">
        <f t="shared" si="17"/>
        <v>8.6776859504132222</v>
      </c>
      <c r="K92">
        <f t="shared" si="18"/>
        <v>3.1047865459249588</v>
      </c>
      <c r="L92">
        <f t="shared" si="19"/>
        <v>-5.5728994044882629</v>
      </c>
      <c r="M92">
        <f t="shared" si="14"/>
        <v>7.81</v>
      </c>
      <c r="N92">
        <f t="shared" si="15"/>
        <v>1.0200000000000005</v>
      </c>
      <c r="O92" t="str">
        <f t="shared" ref="O92:O113" si="20">IF(MIN(M88:M91) &gt; M92,"low","keep waiting")</f>
        <v>keep waiting</v>
      </c>
    </row>
    <row r="93" spans="1:15">
      <c r="A93" s="7">
        <v>116</v>
      </c>
      <c r="B93" s="7">
        <v>12.138199999999999</v>
      </c>
      <c r="C93" s="7">
        <v>12.4</v>
      </c>
      <c r="D93" s="8">
        <v>17.87</v>
      </c>
      <c r="E93" s="8">
        <v>8.6</v>
      </c>
      <c r="F93" s="7">
        <v>-9.27</v>
      </c>
      <c r="G93" s="7">
        <v>14.57</v>
      </c>
      <c r="H93" s="7">
        <v>3.3</v>
      </c>
      <c r="I93" s="7">
        <v>8889</v>
      </c>
      <c r="J93">
        <f t="shared" si="17"/>
        <v>13.244613434727516</v>
      </c>
      <c r="K93">
        <f t="shared" si="18"/>
        <v>7.9046424090338752</v>
      </c>
      <c r="L93">
        <f t="shared" si="19"/>
        <v>-5.3399710256936403</v>
      </c>
      <c r="M93">
        <f t="shared" si="14"/>
        <v>9.2700000000000014</v>
      </c>
      <c r="N93">
        <f t="shared" si="15"/>
        <v>1.4600000000000017</v>
      </c>
      <c r="O93" t="str">
        <f t="shared" si="20"/>
        <v>keep waiting</v>
      </c>
    </row>
    <row r="94" spans="1:15">
      <c r="A94" s="7">
        <v>117</v>
      </c>
      <c r="B94" s="7">
        <v>12.36</v>
      </c>
      <c r="C94" s="7">
        <v>12.3</v>
      </c>
      <c r="D94" s="8">
        <v>16.920000000000002</v>
      </c>
      <c r="E94" s="8">
        <v>9.26</v>
      </c>
      <c r="F94" s="7">
        <v>-7.66</v>
      </c>
      <c r="G94" s="7">
        <v>14.08</v>
      </c>
      <c r="H94" s="7">
        <v>2.84</v>
      </c>
      <c r="I94" s="7">
        <v>2100</v>
      </c>
      <c r="J94">
        <f t="shared" si="17"/>
        <v>-5.3161723559037446</v>
      </c>
      <c r="K94">
        <f t="shared" si="18"/>
        <v>7.6744186046511649</v>
      </c>
      <c r="L94">
        <f t="shared" si="19"/>
        <v>12.990590960554909</v>
      </c>
      <c r="M94">
        <f t="shared" si="14"/>
        <v>7.6600000000000019</v>
      </c>
      <c r="N94">
        <f t="shared" si="15"/>
        <v>-1.6099999999999994</v>
      </c>
      <c r="O94" t="str">
        <f t="shared" si="20"/>
        <v>keep waiting</v>
      </c>
    </row>
    <row r="95" spans="1:15">
      <c r="A95" s="7">
        <v>118</v>
      </c>
      <c r="B95" s="7">
        <v>12.37</v>
      </c>
      <c r="C95" s="7">
        <v>12.28</v>
      </c>
      <c r="D95" s="8">
        <v>16.73</v>
      </c>
      <c r="E95" s="8">
        <v>9.64</v>
      </c>
      <c r="F95" s="7">
        <v>-7.09</v>
      </c>
      <c r="G95" s="7">
        <v>13.36</v>
      </c>
      <c r="H95" s="7">
        <v>3.37</v>
      </c>
      <c r="I95" s="7">
        <v>1305</v>
      </c>
      <c r="J95">
        <f t="shared" si="17"/>
        <v>-1.1229314420803858</v>
      </c>
      <c r="K95">
        <f t="shared" si="18"/>
        <v>4.1036717062635075</v>
      </c>
      <c r="L95">
        <f t="shared" si="19"/>
        <v>5.2266031483438935</v>
      </c>
      <c r="M95">
        <f t="shared" si="14"/>
        <v>7.09</v>
      </c>
      <c r="N95">
        <f t="shared" si="15"/>
        <v>-0.57000000000000206</v>
      </c>
      <c r="O95" t="str">
        <f t="shared" si="20"/>
        <v>keep waiting</v>
      </c>
    </row>
    <row r="96" spans="1:15">
      <c r="A96" s="7">
        <v>120</v>
      </c>
      <c r="B96" s="7">
        <v>12.28</v>
      </c>
      <c r="C96" s="7">
        <v>12.28</v>
      </c>
      <c r="D96" s="8">
        <v>16.73</v>
      </c>
      <c r="E96" s="8">
        <v>9.9700000000000006</v>
      </c>
      <c r="F96" s="7">
        <v>-6.76</v>
      </c>
      <c r="G96" s="7">
        <v>13.36</v>
      </c>
      <c r="H96" s="7">
        <v>3.37</v>
      </c>
      <c r="I96" s="7">
        <v>100</v>
      </c>
      <c r="J96">
        <f t="shared" si="17"/>
        <v>0</v>
      </c>
      <c r="K96">
        <f t="shared" si="18"/>
        <v>3.4232365145228218</v>
      </c>
      <c r="L96">
        <f t="shared" si="19"/>
        <v>3.4232365145228218</v>
      </c>
      <c r="M96">
        <f t="shared" si="14"/>
        <v>6.76</v>
      </c>
      <c r="N96">
        <f t="shared" si="15"/>
        <v>-0.33000000000000007</v>
      </c>
      <c r="O96" t="str">
        <f t="shared" si="20"/>
        <v>low</v>
      </c>
    </row>
    <row r="97" spans="1:15">
      <c r="A97" s="7">
        <v>125</v>
      </c>
      <c r="B97" s="7">
        <v>12.32</v>
      </c>
      <c r="C97" s="7">
        <v>12.484999999999999</v>
      </c>
      <c r="D97" s="8">
        <v>18.68</v>
      </c>
      <c r="E97" s="8">
        <v>10.37</v>
      </c>
      <c r="F97" s="7">
        <v>-8.31</v>
      </c>
      <c r="G97" s="7">
        <v>14.7</v>
      </c>
      <c r="H97" s="7">
        <v>3.98</v>
      </c>
      <c r="I97" s="7">
        <v>2125</v>
      </c>
      <c r="J97">
        <f t="shared" si="17"/>
        <v>11.655708308427968</v>
      </c>
      <c r="K97">
        <f t="shared" si="18"/>
        <v>4.0120361083249598</v>
      </c>
      <c r="L97">
        <f t="shared" si="19"/>
        <v>-7.6436722001030084</v>
      </c>
      <c r="M97">
        <f t="shared" si="14"/>
        <v>8.31</v>
      </c>
      <c r="N97">
        <f t="shared" si="15"/>
        <v>1.5500000000000007</v>
      </c>
      <c r="O97" t="str">
        <f t="shared" si="20"/>
        <v>keep waiting</v>
      </c>
    </row>
    <row r="98" spans="1:15">
      <c r="A98" s="7">
        <v>126</v>
      </c>
      <c r="B98" s="7">
        <v>12.49</v>
      </c>
      <c r="C98" s="7">
        <v>12.95</v>
      </c>
      <c r="D98" s="8">
        <v>23.1</v>
      </c>
      <c r="E98" s="8">
        <v>11.14</v>
      </c>
      <c r="F98" s="7">
        <v>-11.96</v>
      </c>
      <c r="G98" s="7">
        <v>18.38</v>
      </c>
      <c r="H98" s="7">
        <v>4.72</v>
      </c>
      <c r="I98" s="7">
        <v>5758</v>
      </c>
      <c r="J98">
        <f t="shared" si="17"/>
        <v>23.661670235546048</v>
      </c>
      <c r="K98">
        <f t="shared" si="18"/>
        <v>7.4252651880424434</v>
      </c>
      <c r="L98">
        <f t="shared" si="19"/>
        <v>-16.236405047503602</v>
      </c>
      <c r="M98">
        <f t="shared" si="14"/>
        <v>11.96</v>
      </c>
      <c r="N98">
        <f t="shared" si="15"/>
        <v>3.6500000000000004</v>
      </c>
      <c r="O98" t="str">
        <f t="shared" si="20"/>
        <v>keep waiting</v>
      </c>
    </row>
    <row r="99" spans="1:15">
      <c r="A99" s="7">
        <v>127</v>
      </c>
      <c r="B99" s="7">
        <v>12.95</v>
      </c>
      <c r="C99" s="7">
        <v>12.92</v>
      </c>
      <c r="D99" s="8">
        <v>22.81</v>
      </c>
      <c r="E99" s="8">
        <v>11.51</v>
      </c>
      <c r="F99" s="7">
        <v>-11.3</v>
      </c>
      <c r="G99" s="7">
        <v>18.149999999999999</v>
      </c>
      <c r="H99" s="7">
        <v>4.67</v>
      </c>
      <c r="I99" s="7">
        <v>1817</v>
      </c>
      <c r="J99">
        <f t="shared" si="17"/>
        <v>-1.2554112554112671</v>
      </c>
      <c r="K99">
        <f t="shared" si="18"/>
        <v>3.3213644524236909</v>
      </c>
      <c r="L99">
        <f t="shared" si="19"/>
        <v>4.5767757078349582</v>
      </c>
      <c r="M99">
        <f t="shared" si="14"/>
        <v>11.299999999999999</v>
      </c>
      <c r="N99">
        <f t="shared" si="15"/>
        <v>-0.66000000000000192</v>
      </c>
      <c r="O99" t="str">
        <f t="shared" si="20"/>
        <v>keep waiting</v>
      </c>
    </row>
    <row r="100" spans="1:15">
      <c r="A100" s="7">
        <v>128</v>
      </c>
      <c r="B100" s="7">
        <v>12.97</v>
      </c>
      <c r="C100" s="7">
        <v>12.98</v>
      </c>
      <c r="D100" s="8">
        <v>23.38</v>
      </c>
      <c r="E100" s="8">
        <v>11.81</v>
      </c>
      <c r="F100" s="7">
        <v>-11.57</v>
      </c>
      <c r="G100" s="7">
        <v>18.22</v>
      </c>
      <c r="H100" s="7">
        <v>5.16</v>
      </c>
      <c r="I100" s="7">
        <v>4400</v>
      </c>
      <c r="J100">
        <f t="shared" si="17"/>
        <v>2.4989039894783001</v>
      </c>
      <c r="K100">
        <f t="shared" si="18"/>
        <v>2.6064291920069564</v>
      </c>
      <c r="L100">
        <f t="shared" si="19"/>
        <v>0.10752520252865638</v>
      </c>
      <c r="M100">
        <f t="shared" si="14"/>
        <v>11.569999999999999</v>
      </c>
      <c r="N100">
        <f t="shared" si="15"/>
        <v>0.26999999999999957</v>
      </c>
      <c r="O100" t="str">
        <f t="shared" si="20"/>
        <v>keep waiting</v>
      </c>
    </row>
    <row r="101" spans="1:15">
      <c r="A101" s="7">
        <v>129</v>
      </c>
      <c r="B101" s="7">
        <v>12.99</v>
      </c>
      <c r="C101" s="7">
        <v>13.2469</v>
      </c>
      <c r="D101" s="8">
        <v>25.92</v>
      </c>
      <c r="E101" s="8">
        <v>12.56</v>
      </c>
      <c r="F101" s="7">
        <v>-13.36</v>
      </c>
      <c r="G101" s="7">
        <v>20.2</v>
      </c>
      <c r="H101" s="7">
        <v>5.72</v>
      </c>
      <c r="I101" s="7">
        <v>15700</v>
      </c>
      <c r="J101">
        <f t="shared" si="17"/>
        <v>10.863986313088121</v>
      </c>
      <c r="K101">
        <f t="shared" si="18"/>
        <v>6.3505503810330222</v>
      </c>
      <c r="L101">
        <f t="shared" si="19"/>
        <v>-4.5134359320550992</v>
      </c>
      <c r="M101">
        <f t="shared" si="14"/>
        <v>13.360000000000001</v>
      </c>
      <c r="N101">
        <f t="shared" si="15"/>
        <v>1.7900000000000027</v>
      </c>
      <c r="O101" t="str">
        <f t="shared" si="20"/>
        <v>keep waiting</v>
      </c>
    </row>
    <row r="102" spans="1:15">
      <c r="A102" s="10">
        <v>130</v>
      </c>
      <c r="B102" s="10">
        <v>13.2346</v>
      </c>
      <c r="C102" s="10">
        <v>13.586600000000001</v>
      </c>
      <c r="D102" s="10">
        <v>29.15</v>
      </c>
      <c r="E102" s="10">
        <v>13.66</v>
      </c>
      <c r="F102" s="10">
        <v>-15.49</v>
      </c>
      <c r="G102" s="10">
        <v>22.86</v>
      </c>
      <c r="H102" s="10">
        <v>6.29</v>
      </c>
      <c r="I102" s="10">
        <v>5910</v>
      </c>
      <c r="J102" s="10">
        <f t="shared" si="17"/>
        <v>12.461419753086407</v>
      </c>
      <c r="K102" s="10">
        <f t="shared" si="18"/>
        <v>8.7579617834394874</v>
      </c>
      <c r="L102" s="10">
        <f t="shared" si="19"/>
        <v>-3.7034579696469194</v>
      </c>
      <c r="M102" s="10">
        <f t="shared" si="14"/>
        <v>15.489999999999998</v>
      </c>
      <c r="N102" s="10">
        <f t="shared" si="15"/>
        <v>2.1299999999999972</v>
      </c>
      <c r="O102" t="str">
        <f t="shared" si="20"/>
        <v>keep waiting</v>
      </c>
    </row>
    <row r="103" spans="1:15">
      <c r="A103" s="7">
        <v>131</v>
      </c>
      <c r="B103" s="7">
        <v>13.55</v>
      </c>
      <c r="C103" s="7">
        <v>13.534700000000001</v>
      </c>
      <c r="D103" s="8">
        <v>28.66</v>
      </c>
      <c r="E103" s="8">
        <v>14.68</v>
      </c>
      <c r="F103" s="7">
        <v>-13.97</v>
      </c>
      <c r="G103" s="7">
        <v>22.75</v>
      </c>
      <c r="H103" s="7">
        <v>5.91</v>
      </c>
      <c r="I103" s="7">
        <v>7369</v>
      </c>
      <c r="J103">
        <f t="shared" si="17"/>
        <v>-1.6809605488850718</v>
      </c>
      <c r="K103">
        <f t="shared" si="18"/>
        <v>7.4670571010248876</v>
      </c>
      <c r="L103">
        <f t="shared" si="19"/>
        <v>9.1480176499099599</v>
      </c>
      <c r="M103">
        <f t="shared" si="14"/>
        <v>13.98</v>
      </c>
      <c r="N103">
        <f t="shared" si="15"/>
        <v>-1.509999999999998</v>
      </c>
      <c r="O103" t="str">
        <f t="shared" si="20"/>
        <v>keep waiting</v>
      </c>
    </row>
    <row r="104" spans="1:15">
      <c r="A104" s="7">
        <v>132</v>
      </c>
      <c r="B104" s="7">
        <v>13.45</v>
      </c>
      <c r="C104" s="7">
        <v>13.2989</v>
      </c>
      <c r="D104" s="8">
        <v>26.42</v>
      </c>
      <c r="E104" s="8">
        <v>15.21</v>
      </c>
      <c r="F104" s="7">
        <v>-11.2</v>
      </c>
      <c r="G104" s="7">
        <v>21.62</v>
      </c>
      <c r="H104" s="7">
        <v>4.79</v>
      </c>
      <c r="I104" s="7">
        <v>2050</v>
      </c>
      <c r="J104">
        <f t="shared" si="17"/>
        <v>-7.815771109560357</v>
      </c>
      <c r="K104">
        <f t="shared" si="18"/>
        <v>3.6103542234332502</v>
      </c>
      <c r="L104">
        <f t="shared" si="19"/>
        <v>11.426125332993607</v>
      </c>
      <c r="M104">
        <f t="shared" si="14"/>
        <v>11.21</v>
      </c>
      <c r="N104">
        <f t="shared" si="15"/>
        <v>-2.7699999999999996</v>
      </c>
      <c r="O104" t="str">
        <f t="shared" si="20"/>
        <v>low</v>
      </c>
    </row>
    <row r="105" spans="1:15">
      <c r="A105" s="7">
        <v>133</v>
      </c>
      <c r="B105" s="7">
        <v>13.34</v>
      </c>
      <c r="C105" s="7">
        <v>13.34</v>
      </c>
      <c r="D105" s="8">
        <v>26.81</v>
      </c>
      <c r="E105" s="8">
        <v>15.71</v>
      </c>
      <c r="F105" s="7">
        <v>-11.1</v>
      </c>
      <c r="G105" s="7">
        <v>21.62</v>
      </c>
      <c r="H105" s="7">
        <v>5.18</v>
      </c>
      <c r="I105" s="7">
        <v>200</v>
      </c>
      <c r="J105">
        <f t="shared" si="17"/>
        <v>1.4761544284632742</v>
      </c>
      <c r="K105">
        <f t="shared" si="18"/>
        <v>3.2873109796186717</v>
      </c>
      <c r="L105">
        <f t="shared" si="19"/>
        <v>1.8111565511553975</v>
      </c>
      <c r="M105">
        <f t="shared" si="14"/>
        <v>11.099999999999998</v>
      </c>
      <c r="N105">
        <f t="shared" si="15"/>
        <v>-0.11000000000000298</v>
      </c>
      <c r="O105" t="str">
        <f t="shared" si="20"/>
        <v>low</v>
      </c>
    </row>
    <row r="106" spans="1:15">
      <c r="A106" s="7">
        <v>134</v>
      </c>
      <c r="B106" s="7">
        <v>13.19</v>
      </c>
      <c r="C106" s="7">
        <v>13.339</v>
      </c>
      <c r="D106" s="8">
        <v>26.8</v>
      </c>
      <c r="E106" s="8">
        <v>16.649999999999999</v>
      </c>
      <c r="F106" s="7">
        <v>-10.15</v>
      </c>
      <c r="G106" s="7">
        <v>22.75</v>
      </c>
      <c r="H106" s="7">
        <v>4.04</v>
      </c>
      <c r="I106" s="7">
        <v>400</v>
      </c>
      <c r="J106">
        <f t="shared" si="17"/>
        <v>-3.7299515106296199E-2</v>
      </c>
      <c r="K106">
        <f t="shared" si="18"/>
        <v>5.9834500318268473</v>
      </c>
      <c r="L106">
        <f t="shared" si="19"/>
        <v>6.0207495469331436</v>
      </c>
      <c r="M106">
        <f t="shared" si="14"/>
        <v>10.150000000000002</v>
      </c>
      <c r="N106">
        <f t="shared" si="15"/>
        <v>-0.94999999999999574</v>
      </c>
      <c r="O106" t="str">
        <f t="shared" si="20"/>
        <v>low</v>
      </c>
    </row>
    <row r="107" spans="1:15">
      <c r="A107" s="7">
        <v>137</v>
      </c>
      <c r="B107" s="7">
        <v>13.045500000000001</v>
      </c>
      <c r="C107" s="7">
        <v>13.002700000000001</v>
      </c>
      <c r="D107" s="8">
        <v>23.6</v>
      </c>
      <c r="E107" s="8">
        <v>17.78</v>
      </c>
      <c r="F107" s="7">
        <v>-5.82</v>
      </c>
      <c r="G107" s="7">
        <v>22.43</v>
      </c>
      <c r="H107" s="7">
        <v>1.17</v>
      </c>
      <c r="I107" s="7">
        <v>1300</v>
      </c>
      <c r="J107">
        <f t="shared" si="17"/>
        <v>-11.940298507462684</v>
      </c>
      <c r="K107">
        <f t="shared" si="18"/>
        <v>6.7867867867868021</v>
      </c>
      <c r="L107">
        <f t="shared" si="19"/>
        <v>18.727085294249484</v>
      </c>
      <c r="M107">
        <f t="shared" si="14"/>
        <v>5.82</v>
      </c>
      <c r="N107">
        <f t="shared" si="15"/>
        <v>-4.3300000000000018</v>
      </c>
      <c r="O107" t="str">
        <f t="shared" si="20"/>
        <v>low</v>
      </c>
    </row>
    <row r="108" spans="1:15">
      <c r="A108" s="7">
        <v>138</v>
      </c>
      <c r="B108" s="7">
        <v>13.028</v>
      </c>
      <c r="C108" s="7">
        <v>13.028</v>
      </c>
      <c r="D108" s="8">
        <v>23.84</v>
      </c>
      <c r="E108" s="8">
        <v>18.52</v>
      </c>
      <c r="F108" s="7">
        <v>-5.32</v>
      </c>
      <c r="G108" s="7">
        <v>22.43</v>
      </c>
      <c r="H108" s="7">
        <v>1.41</v>
      </c>
      <c r="I108" s="7">
        <v>249</v>
      </c>
      <c r="J108">
        <f t="shared" si="17"/>
        <v>1.0169491525423662</v>
      </c>
      <c r="K108">
        <f t="shared" si="18"/>
        <v>4.1619797525309243</v>
      </c>
      <c r="L108">
        <f t="shared" si="19"/>
        <v>3.1450305999885582</v>
      </c>
      <c r="M108">
        <f t="shared" si="14"/>
        <v>5.32</v>
      </c>
      <c r="N108">
        <f t="shared" si="15"/>
        <v>-0.5</v>
      </c>
      <c r="O108" t="str">
        <f t="shared" si="20"/>
        <v>low</v>
      </c>
    </row>
    <row r="109" spans="1:15">
      <c r="A109" s="7">
        <v>140</v>
      </c>
      <c r="B109" s="7">
        <v>13.1</v>
      </c>
      <c r="C109" s="7">
        <v>13.09</v>
      </c>
      <c r="D109" s="8">
        <v>24.43</v>
      </c>
      <c r="E109" s="8">
        <v>19.09</v>
      </c>
      <c r="F109" s="7">
        <v>-5.34</v>
      </c>
      <c r="G109" s="7">
        <v>22.35</v>
      </c>
      <c r="H109" s="7">
        <v>2.08</v>
      </c>
      <c r="I109" s="7">
        <v>800</v>
      </c>
      <c r="J109">
        <f t="shared" si="17"/>
        <v>2.4748322147651001</v>
      </c>
      <c r="K109">
        <f t="shared" si="18"/>
        <v>3.0777537796976255</v>
      </c>
      <c r="L109">
        <f t="shared" si="19"/>
        <v>0.60292156493252547</v>
      </c>
      <c r="M109">
        <f t="shared" si="14"/>
        <v>5.34</v>
      </c>
      <c r="N109">
        <f t="shared" si="15"/>
        <v>1.9999999999999574E-2</v>
      </c>
      <c r="O109" t="str">
        <f t="shared" si="20"/>
        <v>keep waiting</v>
      </c>
    </row>
    <row r="110" spans="1:15">
      <c r="A110" s="7">
        <v>141</v>
      </c>
      <c r="B110" s="7">
        <v>13.1</v>
      </c>
      <c r="C110" s="7">
        <v>13.060700000000001</v>
      </c>
      <c r="D110" s="8">
        <v>24.15</v>
      </c>
      <c r="E110" s="8">
        <v>19.61</v>
      </c>
      <c r="F110" s="7">
        <v>-4.54</v>
      </c>
      <c r="G110" s="7">
        <v>22.05</v>
      </c>
      <c r="H110" s="7">
        <v>2.1</v>
      </c>
      <c r="I110" s="7">
        <v>904</v>
      </c>
      <c r="J110">
        <f t="shared" si="17"/>
        <v>-1.1461318051575977</v>
      </c>
      <c r="K110">
        <f t="shared" si="18"/>
        <v>2.7239392352016738</v>
      </c>
      <c r="L110">
        <f t="shared" si="19"/>
        <v>3.8700710403592717</v>
      </c>
      <c r="M110">
        <f t="shared" si="14"/>
        <v>4.5399999999999991</v>
      </c>
      <c r="N110">
        <f t="shared" si="15"/>
        <v>-0.80000000000000071</v>
      </c>
      <c r="O110" t="str">
        <f t="shared" si="20"/>
        <v>low</v>
      </c>
    </row>
    <row r="111" spans="1:15">
      <c r="A111" s="7">
        <v>142</v>
      </c>
      <c r="B111" s="7">
        <v>13.04</v>
      </c>
      <c r="C111" s="7">
        <v>13.065</v>
      </c>
      <c r="D111" s="8">
        <v>24.19</v>
      </c>
      <c r="E111" s="8">
        <v>20.25</v>
      </c>
      <c r="F111" s="7">
        <v>-3.94</v>
      </c>
      <c r="G111" s="7">
        <v>22.24</v>
      </c>
      <c r="H111" s="7">
        <v>1.95</v>
      </c>
      <c r="I111" s="7">
        <v>500</v>
      </c>
      <c r="J111">
        <f t="shared" si="17"/>
        <v>0.16563146997930725</v>
      </c>
      <c r="K111">
        <f t="shared" si="18"/>
        <v>3.2636409994900593</v>
      </c>
      <c r="L111">
        <f t="shared" si="19"/>
        <v>3.0980095295107519</v>
      </c>
      <c r="M111">
        <f t="shared" si="14"/>
        <v>3.9400000000000013</v>
      </c>
      <c r="N111">
        <f t="shared" si="15"/>
        <v>-0.59999999999999787</v>
      </c>
      <c r="O111" t="str">
        <f t="shared" si="20"/>
        <v>low</v>
      </c>
    </row>
    <row r="112" spans="1:15">
      <c r="A112" s="7">
        <v>143</v>
      </c>
      <c r="B112" s="7">
        <v>12.92</v>
      </c>
      <c r="C112" s="7">
        <v>12.98</v>
      </c>
      <c r="D112" s="8">
        <v>23.38</v>
      </c>
      <c r="E112" s="8">
        <v>20.8</v>
      </c>
      <c r="F112" s="7">
        <v>-2.58</v>
      </c>
      <c r="G112" s="7">
        <v>22.71</v>
      </c>
      <c r="H112" s="7">
        <v>0.68</v>
      </c>
      <c r="I112" s="7">
        <v>600</v>
      </c>
      <c r="J112">
        <f t="shared" si="17"/>
        <v>-3.3484911120297736</v>
      </c>
      <c r="K112">
        <f t="shared" si="18"/>
        <v>2.716049382716053</v>
      </c>
      <c r="L112">
        <f t="shared" si="19"/>
        <v>6.0645404947458266</v>
      </c>
      <c r="M112">
        <f t="shared" si="14"/>
        <v>2.5799999999999983</v>
      </c>
      <c r="N112">
        <f t="shared" si="15"/>
        <v>-1.360000000000003</v>
      </c>
      <c r="O112" t="str">
        <f t="shared" si="20"/>
        <v>low</v>
      </c>
    </row>
    <row r="113" spans="1:15">
      <c r="A113" s="7">
        <v>144</v>
      </c>
      <c r="B113" s="7">
        <v>12.951000000000001</v>
      </c>
      <c r="C113" s="7">
        <v>12.91</v>
      </c>
      <c r="D113" s="8">
        <v>22.72</v>
      </c>
      <c r="E113" s="8">
        <v>20.93</v>
      </c>
      <c r="F113" s="7">
        <v>-1.78</v>
      </c>
      <c r="G113" s="7">
        <v>22.39</v>
      </c>
      <c r="H113" s="7">
        <v>0.33</v>
      </c>
      <c r="I113" s="7">
        <v>600</v>
      </c>
      <c r="J113">
        <f t="shared" si="17"/>
        <v>-2.822925577416596</v>
      </c>
      <c r="K113">
        <f t="shared" si="18"/>
        <v>0.62499999999999523</v>
      </c>
      <c r="L113">
        <f t="shared" si="19"/>
        <v>3.4479255774165911</v>
      </c>
      <c r="M113">
        <f t="shared" si="14"/>
        <v>1.7899999999999991</v>
      </c>
      <c r="N113">
        <f t="shared" si="15"/>
        <v>-0.78999999999999915</v>
      </c>
      <c r="O113" t="str">
        <f t="shared" si="20"/>
        <v>low</v>
      </c>
    </row>
    <row r="114" spans="1:15">
      <c r="A114" s="7">
        <v>145</v>
      </c>
      <c r="B114" s="7">
        <v>12.92</v>
      </c>
      <c r="C114" s="7">
        <v>12.86</v>
      </c>
      <c r="D114" s="8">
        <v>22.24</v>
      </c>
      <c r="E114" s="8">
        <v>21.03</v>
      </c>
      <c r="F114" s="7">
        <v>-1.21</v>
      </c>
      <c r="G114" s="7">
        <v>21.92</v>
      </c>
      <c r="H114" s="7">
        <v>0.32</v>
      </c>
      <c r="I114" s="7">
        <v>900</v>
      </c>
      <c r="J114">
        <f t="shared" si="17"/>
        <v>-2.1126760563380302</v>
      </c>
      <c r="K114">
        <f t="shared" si="18"/>
        <v>0.47778308647874546</v>
      </c>
      <c r="L114">
        <f t="shared" si="19"/>
        <v>2.5904591428167758</v>
      </c>
      <c r="M114">
        <f t="shared" si="14"/>
        <v>1.2099999999999973</v>
      </c>
      <c r="N114">
        <f t="shared" si="15"/>
        <v>-0.58000000000000185</v>
      </c>
    </row>
    <row r="115" spans="1:15">
      <c r="A115" s="7">
        <v>146</v>
      </c>
      <c r="B115" s="7">
        <v>12.8725</v>
      </c>
      <c r="C115" s="7">
        <v>12.8725</v>
      </c>
      <c r="D115" s="8">
        <v>22.36</v>
      </c>
      <c r="E115" s="8">
        <v>21.24</v>
      </c>
      <c r="F115" s="7">
        <v>-1.1299999999999999</v>
      </c>
      <c r="G115" s="7">
        <v>21.92</v>
      </c>
      <c r="H115" s="7">
        <v>0.44</v>
      </c>
      <c r="I115" s="7">
        <v>2000</v>
      </c>
      <c r="J115">
        <f t="shared" si="17"/>
        <v>0.53956834532374554</v>
      </c>
      <c r="K115">
        <f t="shared" si="18"/>
        <v>0.99857346647644929</v>
      </c>
      <c r="L115">
        <f t="shared" si="19"/>
        <v>0.45900512115270375</v>
      </c>
      <c r="M115">
        <f t="shared" si="14"/>
        <v>1.120000000000001</v>
      </c>
      <c r="N115">
        <f t="shared" si="15"/>
        <v>-8.9999999999996305E-2</v>
      </c>
    </row>
    <row r="116" spans="1:15">
      <c r="A116" s="7">
        <v>149</v>
      </c>
      <c r="B116" s="7">
        <v>12.9</v>
      </c>
      <c r="C116" s="7">
        <v>12.96</v>
      </c>
      <c r="D116" s="8">
        <v>23.19</v>
      </c>
      <c r="E116" s="8">
        <v>21.51</v>
      </c>
      <c r="F116" s="7">
        <v>-1.68</v>
      </c>
      <c r="G116" s="7">
        <v>22.39</v>
      </c>
      <c r="H116" s="7">
        <v>0.8</v>
      </c>
      <c r="I116" s="7">
        <v>300</v>
      </c>
      <c r="J116">
        <f t="shared" si="17"/>
        <v>3.7119856887298832</v>
      </c>
      <c r="K116">
        <f t="shared" si="18"/>
        <v>1.2711864406779809</v>
      </c>
      <c r="L116">
        <f t="shared" si="19"/>
        <v>-2.4407992480519023</v>
      </c>
      <c r="M116">
        <f t="shared" si="14"/>
        <v>1.6799999999999997</v>
      </c>
      <c r="N116">
        <f t="shared" si="15"/>
        <v>0.55999999999999872</v>
      </c>
    </row>
    <row r="117" spans="1:15">
      <c r="A117" s="7">
        <v>151</v>
      </c>
      <c r="B117" s="7">
        <v>12.9156</v>
      </c>
      <c r="C117" s="7">
        <v>12.9156</v>
      </c>
      <c r="D117" s="8">
        <v>22.77</v>
      </c>
      <c r="E117" s="8">
        <v>21.8</v>
      </c>
      <c r="F117" s="7">
        <v>-0.98</v>
      </c>
      <c r="G117" s="7">
        <v>22.39</v>
      </c>
      <c r="H117" s="7">
        <v>0.38</v>
      </c>
      <c r="I117" s="7">
        <v>150</v>
      </c>
      <c r="J117">
        <f t="shared" si="17"/>
        <v>-1.8111254851229048</v>
      </c>
      <c r="K117">
        <f t="shared" si="18"/>
        <v>1.3482101348210094</v>
      </c>
      <c r="L117">
        <f t="shared" si="19"/>
        <v>3.1593356199439144</v>
      </c>
      <c r="M117">
        <f t="shared" si="14"/>
        <v>0.96999999999999886</v>
      </c>
      <c r="N117">
        <f t="shared" si="15"/>
        <v>-0.71000000000000085</v>
      </c>
    </row>
    <row r="118" spans="1:15">
      <c r="A118" s="7">
        <v>152</v>
      </c>
      <c r="B118" s="7">
        <v>12.925000000000001</v>
      </c>
      <c r="C118" s="7">
        <v>13</v>
      </c>
      <c r="D118" s="8">
        <v>23.57</v>
      </c>
      <c r="E118" s="8">
        <v>21.85</v>
      </c>
      <c r="F118" s="7">
        <v>-1.72</v>
      </c>
      <c r="G118" s="7">
        <v>22.97</v>
      </c>
      <c r="H118" s="7">
        <v>0.6</v>
      </c>
      <c r="I118" s="7">
        <v>1307</v>
      </c>
      <c r="J118">
        <f t="shared" si="17"/>
        <v>3.5133948177426468</v>
      </c>
      <c r="K118">
        <f t="shared" si="18"/>
        <v>0.22935779816514087</v>
      </c>
      <c r="L118">
        <f t="shared" si="19"/>
        <v>-3.2840370195775059</v>
      </c>
      <c r="M118">
        <f t="shared" si="14"/>
        <v>1.7199999999999989</v>
      </c>
      <c r="N118">
        <f t="shared" si="15"/>
        <v>0.75</v>
      </c>
    </row>
    <row r="119" spans="1:15">
      <c r="A119" s="7">
        <v>153</v>
      </c>
      <c r="B119" s="7">
        <v>13.02</v>
      </c>
      <c r="C119" s="7">
        <v>13.02</v>
      </c>
      <c r="D119" s="8">
        <v>23.76</v>
      </c>
      <c r="E119" s="8">
        <v>21.87</v>
      </c>
      <c r="F119" s="7">
        <v>-1.89</v>
      </c>
      <c r="G119" s="7">
        <v>22.97</v>
      </c>
      <c r="H119" s="7">
        <v>0.79</v>
      </c>
      <c r="I119" s="7">
        <v>3600</v>
      </c>
      <c r="J119">
        <f t="shared" si="17"/>
        <v>0.8061094611794708</v>
      </c>
      <c r="K119">
        <f t="shared" si="18"/>
        <v>9.1533180778030077E-2</v>
      </c>
      <c r="L119">
        <f t="shared" si="19"/>
        <v>-0.71457628040144072</v>
      </c>
      <c r="M119">
        <f t="shared" si="14"/>
        <v>1.8900000000000006</v>
      </c>
      <c r="N119">
        <f t="shared" si="15"/>
        <v>0.17000000000000171</v>
      </c>
    </row>
    <row r="120" spans="1:15">
      <c r="A120" s="7">
        <v>154</v>
      </c>
      <c r="B120" s="7">
        <v>13.005000000000001</v>
      </c>
      <c r="C120" s="7">
        <v>13.005000000000001</v>
      </c>
      <c r="D120" s="8">
        <v>23.62</v>
      </c>
      <c r="E120" s="8">
        <v>21.99</v>
      </c>
      <c r="F120" s="7">
        <v>-1.63</v>
      </c>
      <c r="G120" s="7">
        <v>22.97</v>
      </c>
      <c r="H120" s="7">
        <v>0.65</v>
      </c>
      <c r="I120" s="7">
        <v>100</v>
      </c>
      <c r="J120">
        <f t="shared" si="17"/>
        <v>-0.58922558922559154</v>
      </c>
      <c r="K120">
        <f t="shared" si="18"/>
        <v>0.54869684499312954</v>
      </c>
      <c r="L120">
        <f t="shared" si="19"/>
        <v>1.1379224342187211</v>
      </c>
      <c r="M120">
        <f t="shared" si="14"/>
        <v>1.6300000000000026</v>
      </c>
      <c r="N120">
        <f t="shared" si="15"/>
        <v>-0.25999999999999801</v>
      </c>
    </row>
    <row r="121" spans="1:15">
      <c r="A121" s="7">
        <v>155</v>
      </c>
      <c r="B121" s="7">
        <v>13</v>
      </c>
      <c r="C121" s="7">
        <v>13</v>
      </c>
      <c r="D121" s="8">
        <v>23.57</v>
      </c>
      <c r="E121" s="8">
        <v>22.14</v>
      </c>
      <c r="F121" s="7">
        <v>-1.44</v>
      </c>
      <c r="G121" s="7">
        <v>22.97</v>
      </c>
      <c r="H121" s="7">
        <v>0.6</v>
      </c>
      <c r="I121" s="7">
        <v>230</v>
      </c>
      <c r="J121">
        <f t="shared" si="17"/>
        <v>-0.21168501270110376</v>
      </c>
      <c r="K121">
        <f t="shared" si="18"/>
        <v>0.6821282401091503</v>
      </c>
      <c r="L121">
        <f t="shared" si="19"/>
        <v>0.89381325281025403</v>
      </c>
      <c r="M121">
        <f t="shared" si="14"/>
        <v>1.4299999999999997</v>
      </c>
      <c r="N121">
        <f t="shared" si="15"/>
        <v>-0.20000000000000284</v>
      </c>
    </row>
    <row r="122" spans="1:15">
      <c r="A122" s="7">
        <v>156</v>
      </c>
      <c r="B122" s="7">
        <v>13.01</v>
      </c>
      <c r="C122" s="7">
        <v>13.01</v>
      </c>
      <c r="D122" s="8">
        <v>23.67</v>
      </c>
      <c r="E122" s="8">
        <v>22.25</v>
      </c>
      <c r="F122" s="7">
        <v>-1.42</v>
      </c>
      <c r="G122" s="7">
        <v>22.97</v>
      </c>
      <c r="H122" s="7">
        <v>0.7</v>
      </c>
      <c r="I122" s="7">
        <v>100</v>
      </c>
      <c r="J122">
        <f t="shared" si="17"/>
        <v>0.4242681374628825</v>
      </c>
      <c r="K122">
        <f t="shared" si="18"/>
        <v>0.49683830171634791</v>
      </c>
      <c r="L122">
        <f t="shared" si="19"/>
        <v>7.2570164253465408E-2</v>
      </c>
      <c r="M122">
        <f t="shared" si="14"/>
        <v>1.4200000000000017</v>
      </c>
      <c r="N122">
        <f t="shared" si="15"/>
        <v>-9.9999999999980105E-3</v>
      </c>
    </row>
    <row r="123" spans="1:15">
      <c r="A123" s="7">
        <v>158</v>
      </c>
      <c r="B123" s="7">
        <v>12.96</v>
      </c>
      <c r="C123" s="7">
        <v>12.96</v>
      </c>
      <c r="D123" s="8">
        <v>23.19</v>
      </c>
      <c r="E123" s="8">
        <v>22.37</v>
      </c>
      <c r="F123" s="7">
        <v>-0.82</v>
      </c>
      <c r="G123" s="7">
        <v>22.97</v>
      </c>
      <c r="H123" s="7">
        <v>0.22</v>
      </c>
      <c r="I123" s="7">
        <v>600</v>
      </c>
      <c r="J123">
        <f t="shared" si="17"/>
        <v>-2.027883396704691</v>
      </c>
      <c r="K123">
        <f t="shared" si="18"/>
        <v>0.53932584269663375</v>
      </c>
      <c r="L123">
        <f t="shared" si="19"/>
        <v>2.5672092394013246</v>
      </c>
      <c r="M123">
        <f t="shared" si="14"/>
        <v>0.82000000000000028</v>
      </c>
      <c r="N123">
        <f t="shared" si="15"/>
        <v>-0.60000000000000142</v>
      </c>
    </row>
    <row r="124" spans="1:15">
      <c r="A124" s="7">
        <v>159</v>
      </c>
      <c r="B124" s="7">
        <v>12.95</v>
      </c>
      <c r="C124" s="7">
        <v>12.95</v>
      </c>
      <c r="D124" s="8">
        <v>23.1</v>
      </c>
      <c r="E124" s="8">
        <v>22.45</v>
      </c>
      <c r="F124" s="7">
        <v>-0.65</v>
      </c>
      <c r="G124" s="7">
        <v>22.97</v>
      </c>
      <c r="H124" s="7">
        <v>0.13</v>
      </c>
      <c r="I124" s="7">
        <v>100</v>
      </c>
      <c r="J124">
        <f t="shared" si="17"/>
        <v>-0.3880983182406203</v>
      </c>
      <c r="K124">
        <f t="shared" si="18"/>
        <v>0.35762181493070316</v>
      </c>
      <c r="L124">
        <f t="shared" si="19"/>
        <v>0.74572013317132346</v>
      </c>
      <c r="M124">
        <f t="shared" si="14"/>
        <v>0.65000000000000213</v>
      </c>
      <c r="N124">
        <f t="shared" si="15"/>
        <v>-0.16999999999999815</v>
      </c>
    </row>
    <row r="125" spans="1:15">
      <c r="A125" s="7">
        <v>160</v>
      </c>
      <c r="B125" s="7">
        <v>12.96</v>
      </c>
      <c r="C125" s="7">
        <v>12.96</v>
      </c>
      <c r="D125" s="8">
        <v>23.19</v>
      </c>
      <c r="E125" s="8">
        <v>22.55</v>
      </c>
      <c r="F125" s="7">
        <v>-0.65</v>
      </c>
      <c r="G125" s="7">
        <v>22.97</v>
      </c>
      <c r="H125" s="7">
        <v>0.22</v>
      </c>
      <c r="I125" s="7">
        <v>300</v>
      </c>
      <c r="J125">
        <f t="shared" si="17"/>
        <v>0.38961038961038896</v>
      </c>
      <c r="K125">
        <f t="shared" si="18"/>
        <v>0.44543429844098625</v>
      </c>
      <c r="L125">
        <f t="shared" si="19"/>
        <v>5.5823908830597291E-2</v>
      </c>
      <c r="M125">
        <f t="shared" si="14"/>
        <v>0.64000000000000057</v>
      </c>
      <c r="N125">
        <f t="shared" si="15"/>
        <v>-1.0000000000001563E-2</v>
      </c>
    </row>
    <row r="126" spans="1:15">
      <c r="A126" s="7">
        <v>163</v>
      </c>
      <c r="B126" s="7">
        <v>13.01</v>
      </c>
      <c r="C126" s="7">
        <v>13.01</v>
      </c>
      <c r="D126" s="8">
        <v>23.67</v>
      </c>
      <c r="E126" s="8">
        <v>22.54</v>
      </c>
      <c r="F126" s="7">
        <v>-1.1299999999999999</v>
      </c>
      <c r="G126" s="7">
        <v>22.97</v>
      </c>
      <c r="H126" s="7">
        <v>0.7</v>
      </c>
      <c r="I126" s="7">
        <v>2000</v>
      </c>
      <c r="J126">
        <f t="shared" si="17"/>
        <v>2.0698576972833131</v>
      </c>
      <c r="K126">
        <f t="shared" si="18"/>
        <v>-4.4345898004441525E-2</v>
      </c>
      <c r="L126">
        <f t="shared" si="19"/>
        <v>-2.1142035952877545</v>
      </c>
      <c r="M126">
        <f t="shared" si="14"/>
        <v>1.1300000000000026</v>
      </c>
      <c r="N126">
        <f t="shared" si="15"/>
        <v>0.49000000000000199</v>
      </c>
    </row>
    <row r="127" spans="1:15">
      <c r="A127" s="7">
        <v>164</v>
      </c>
      <c r="B127" s="7">
        <v>12.9772</v>
      </c>
      <c r="C127" s="7">
        <v>12.97</v>
      </c>
      <c r="D127" s="8">
        <v>23.29</v>
      </c>
      <c r="E127" s="8">
        <v>22.57</v>
      </c>
      <c r="F127" s="7">
        <v>-0.72</v>
      </c>
      <c r="G127" s="7">
        <v>22.91</v>
      </c>
      <c r="H127" s="7">
        <v>0.37</v>
      </c>
      <c r="I127" s="7">
        <v>4600</v>
      </c>
      <c r="J127">
        <f t="shared" si="17"/>
        <v>-1.6054076890578899</v>
      </c>
      <c r="K127">
        <f t="shared" si="18"/>
        <v>0.13309671694765368</v>
      </c>
      <c r="L127">
        <f t="shared" si="19"/>
        <v>1.7385044060055437</v>
      </c>
      <c r="M127">
        <f t="shared" si="14"/>
        <v>0.71999999999999886</v>
      </c>
      <c r="N127">
        <f t="shared" si="15"/>
        <v>-0.41000000000000369</v>
      </c>
    </row>
    <row r="128" spans="1:15">
      <c r="A128" s="7">
        <v>165</v>
      </c>
      <c r="B128" s="7">
        <v>12.97</v>
      </c>
      <c r="C128" s="7">
        <v>12.97</v>
      </c>
      <c r="D128" s="8">
        <v>23.29</v>
      </c>
      <c r="E128" s="8">
        <v>22.61</v>
      </c>
      <c r="F128" s="7">
        <v>-0.67</v>
      </c>
      <c r="G128" s="7">
        <v>22.91</v>
      </c>
      <c r="H128" s="7">
        <v>0.37</v>
      </c>
      <c r="I128" s="7">
        <v>701</v>
      </c>
      <c r="J128">
        <f t="shared" si="17"/>
        <v>0</v>
      </c>
      <c r="K128">
        <f t="shared" si="18"/>
        <v>0.17722640673459969</v>
      </c>
      <c r="L128">
        <f t="shared" si="19"/>
        <v>0.17722640673459969</v>
      </c>
      <c r="M128">
        <f t="shared" si="14"/>
        <v>0.67999999999999972</v>
      </c>
      <c r="N128">
        <f t="shared" si="15"/>
        <v>-3.9999999999999147E-2</v>
      </c>
    </row>
    <row r="129" spans="1:14">
      <c r="A129" s="7">
        <v>166</v>
      </c>
      <c r="B129" s="7">
        <v>12.99</v>
      </c>
      <c r="C129" s="7">
        <v>13.03</v>
      </c>
      <c r="D129" s="8">
        <v>23.86</v>
      </c>
      <c r="E129" s="8">
        <v>22.59</v>
      </c>
      <c r="F129" s="7">
        <v>-1.27</v>
      </c>
      <c r="G129" s="7">
        <v>23.22</v>
      </c>
      <c r="H129" s="7">
        <v>0.64</v>
      </c>
      <c r="I129" s="7">
        <v>1463</v>
      </c>
      <c r="J129">
        <f t="shared" si="17"/>
        <v>2.4474023185916716</v>
      </c>
      <c r="K129">
        <f t="shared" si="18"/>
        <v>-8.8456435205659337E-2</v>
      </c>
      <c r="L129">
        <f t="shared" si="19"/>
        <v>-2.5358587537973309</v>
      </c>
      <c r="M129">
        <f t="shared" si="14"/>
        <v>1.2699999999999996</v>
      </c>
      <c r="N129">
        <f t="shared" si="15"/>
        <v>0.58999999999999986</v>
      </c>
    </row>
    <row r="130" spans="1:14">
      <c r="A130" s="7">
        <v>167</v>
      </c>
      <c r="B130" s="7">
        <v>13.005000000000001</v>
      </c>
      <c r="C130" s="7">
        <v>13.02</v>
      </c>
      <c r="D130" s="8">
        <v>23.76</v>
      </c>
      <c r="E130" s="8">
        <v>22.6</v>
      </c>
      <c r="F130" s="7">
        <v>-1.1599999999999999</v>
      </c>
      <c r="G130" s="7">
        <v>23.34</v>
      </c>
      <c r="H130" s="7">
        <v>0.43</v>
      </c>
      <c r="I130" s="7">
        <v>1500</v>
      </c>
      <c r="J130">
        <f t="shared" si="17"/>
        <v>-0.41911148365464324</v>
      </c>
      <c r="K130">
        <f t="shared" si="18"/>
        <v>4.4267374944672699E-2</v>
      </c>
      <c r="L130">
        <f t="shared" si="19"/>
        <v>0.46337885859931593</v>
      </c>
      <c r="M130">
        <f t="shared" si="14"/>
        <v>1.1600000000000001</v>
      </c>
      <c r="N130">
        <f t="shared" si="15"/>
        <v>-0.10999999999999943</v>
      </c>
    </row>
    <row r="131" spans="1:14">
      <c r="A131" s="7">
        <v>168</v>
      </c>
      <c r="B131" s="7">
        <v>13.01</v>
      </c>
      <c r="C131" s="7">
        <v>13.01</v>
      </c>
      <c r="D131" s="8">
        <v>23.67</v>
      </c>
      <c r="E131" s="8">
        <v>22.64</v>
      </c>
      <c r="F131" s="7">
        <v>-1.03</v>
      </c>
      <c r="G131" s="7">
        <v>23.34</v>
      </c>
      <c r="H131" s="7">
        <v>0.33</v>
      </c>
      <c r="I131" s="7">
        <v>200</v>
      </c>
      <c r="J131">
        <f t="shared" si="17"/>
        <v>-0.37878787878787817</v>
      </c>
      <c r="K131">
        <f t="shared" si="18"/>
        <v>0.1769911504424741</v>
      </c>
      <c r="L131">
        <f t="shared" si="19"/>
        <v>0.55577902923035227</v>
      </c>
      <c r="M131">
        <f t="shared" ref="M131:M194" si="21">D131-E131</f>
        <v>1.0300000000000011</v>
      </c>
      <c r="N131">
        <f t="shared" si="15"/>
        <v>-0.12999999999999901</v>
      </c>
    </row>
    <row r="132" spans="1:14">
      <c r="A132" s="7">
        <v>169</v>
      </c>
      <c r="B132" s="7">
        <v>13.02</v>
      </c>
      <c r="C132" s="7">
        <v>13.05</v>
      </c>
      <c r="D132" s="8">
        <v>24.05</v>
      </c>
      <c r="E132" s="8">
        <v>22.78</v>
      </c>
      <c r="F132" s="7">
        <v>-1.27</v>
      </c>
      <c r="G132" s="7">
        <v>23.57</v>
      </c>
      <c r="H132" s="7">
        <v>0.48</v>
      </c>
      <c r="I132" s="7">
        <v>500</v>
      </c>
      <c r="J132">
        <f t="shared" si="17"/>
        <v>1.605407689057875</v>
      </c>
      <c r="K132">
        <f t="shared" si="18"/>
        <v>0.61837455830388943</v>
      </c>
      <c r="L132">
        <f t="shared" si="19"/>
        <v>-0.98703313075398558</v>
      </c>
      <c r="M132">
        <f t="shared" si="21"/>
        <v>1.2699999999999996</v>
      </c>
      <c r="N132">
        <f t="shared" ref="N132:N195" si="22">M132-M131</f>
        <v>0.23999999999999844</v>
      </c>
    </row>
    <row r="133" spans="1:14">
      <c r="A133" s="7">
        <v>170</v>
      </c>
      <c r="B133" s="7">
        <v>13.035</v>
      </c>
      <c r="C133" s="7">
        <v>13.05</v>
      </c>
      <c r="D133" s="8">
        <v>24.05</v>
      </c>
      <c r="E133" s="8">
        <v>22.91</v>
      </c>
      <c r="F133" s="7">
        <v>-1.1399999999999999</v>
      </c>
      <c r="G133" s="7">
        <v>23.68</v>
      </c>
      <c r="H133" s="7">
        <v>0.37</v>
      </c>
      <c r="I133" s="7">
        <v>826</v>
      </c>
      <c r="J133">
        <f t="shared" si="17"/>
        <v>0</v>
      </c>
      <c r="K133">
        <f t="shared" si="18"/>
        <v>0.57067603160666813</v>
      </c>
      <c r="L133">
        <f t="shared" si="19"/>
        <v>0.57067603160666813</v>
      </c>
      <c r="M133">
        <f t="shared" si="21"/>
        <v>1.1400000000000006</v>
      </c>
      <c r="N133">
        <f t="shared" si="22"/>
        <v>-0.12999999999999901</v>
      </c>
    </row>
    <row r="134" spans="1:14">
      <c r="A134" s="7">
        <v>171</v>
      </c>
      <c r="B134" s="7">
        <v>13.08</v>
      </c>
      <c r="C134" s="7">
        <v>13.1</v>
      </c>
      <c r="D134" s="8">
        <v>24.52</v>
      </c>
      <c r="E134" s="8">
        <v>23.01</v>
      </c>
      <c r="F134" s="7">
        <v>-1.51</v>
      </c>
      <c r="G134" s="7">
        <v>23.84</v>
      </c>
      <c r="H134" s="7">
        <v>0.69</v>
      </c>
      <c r="I134" s="7">
        <v>800</v>
      </c>
      <c r="J134">
        <f t="shared" si="17"/>
        <v>1.9542619542619495</v>
      </c>
      <c r="K134">
        <f t="shared" si="18"/>
        <v>0.43649061545177398</v>
      </c>
      <c r="L134">
        <f t="shared" si="19"/>
        <v>-1.5177713388101755</v>
      </c>
      <c r="M134">
        <f t="shared" si="21"/>
        <v>1.509999999999998</v>
      </c>
      <c r="N134">
        <f t="shared" si="22"/>
        <v>0.36999999999999744</v>
      </c>
    </row>
    <row r="135" spans="1:14">
      <c r="A135" s="7">
        <v>172</v>
      </c>
      <c r="B135" s="7">
        <v>13.2</v>
      </c>
      <c r="C135" s="7">
        <v>13.24</v>
      </c>
      <c r="D135" s="8">
        <v>25.86</v>
      </c>
      <c r="E135" s="8">
        <v>22.98</v>
      </c>
      <c r="F135" s="7">
        <v>-2.87</v>
      </c>
      <c r="G135" s="7">
        <v>24.14</v>
      </c>
      <c r="H135" s="7">
        <v>1.72</v>
      </c>
      <c r="I135" s="7">
        <v>3482</v>
      </c>
      <c r="J135">
        <f t="shared" si="17"/>
        <v>5.4649265905383357</v>
      </c>
      <c r="K135">
        <f t="shared" si="18"/>
        <v>-0.13037809647979634</v>
      </c>
      <c r="L135">
        <f t="shared" si="19"/>
        <v>-5.5953046870181318</v>
      </c>
      <c r="M135">
        <f t="shared" si="21"/>
        <v>2.879999999999999</v>
      </c>
      <c r="N135">
        <f t="shared" si="22"/>
        <v>1.370000000000001</v>
      </c>
    </row>
    <row r="136" spans="1:14">
      <c r="A136" s="7">
        <v>173</v>
      </c>
      <c r="B136" s="7">
        <v>13.2386</v>
      </c>
      <c r="C136" s="7">
        <v>13.32</v>
      </c>
      <c r="D136" s="8">
        <v>26.62</v>
      </c>
      <c r="E136" s="8">
        <v>22.98</v>
      </c>
      <c r="F136" s="7">
        <v>-3.64</v>
      </c>
      <c r="G136" s="7">
        <v>24.75</v>
      </c>
      <c r="H136" s="7">
        <v>1.86</v>
      </c>
      <c r="I136" s="7">
        <v>2700</v>
      </c>
      <c r="J136">
        <f t="shared" si="17"/>
        <v>2.9389017788089773</v>
      </c>
      <c r="K136">
        <f t="shared" si="18"/>
        <v>0</v>
      </c>
      <c r="L136">
        <f t="shared" si="19"/>
        <v>-2.9389017788089773</v>
      </c>
      <c r="M136">
        <f t="shared" si="21"/>
        <v>3.6400000000000006</v>
      </c>
      <c r="N136">
        <f t="shared" si="22"/>
        <v>0.76000000000000156</v>
      </c>
    </row>
    <row r="137" spans="1:14">
      <c r="A137" s="7">
        <v>174</v>
      </c>
      <c r="B137" s="7">
        <v>13.32</v>
      </c>
      <c r="C137" s="7">
        <v>13.35</v>
      </c>
      <c r="D137" s="8">
        <v>26.9</v>
      </c>
      <c r="E137" s="8">
        <v>22.99</v>
      </c>
      <c r="F137" s="7">
        <v>-3.91</v>
      </c>
      <c r="G137" s="7">
        <v>24.98</v>
      </c>
      <c r="H137" s="7">
        <v>1.92</v>
      </c>
      <c r="I137" s="7">
        <v>4000</v>
      </c>
      <c r="J137">
        <f t="shared" si="17"/>
        <v>1.0518407212621996</v>
      </c>
      <c r="K137">
        <f t="shared" si="18"/>
        <v>4.3516100957345566E-2</v>
      </c>
      <c r="L137">
        <f t="shared" si="19"/>
        <v>-1.0083246203048541</v>
      </c>
      <c r="M137">
        <f t="shared" si="21"/>
        <v>3.91</v>
      </c>
      <c r="N137">
        <f t="shared" si="22"/>
        <v>0.26999999999999957</v>
      </c>
    </row>
    <row r="138" spans="1:14">
      <c r="A138" s="7">
        <v>175</v>
      </c>
      <c r="B138" s="7">
        <v>13.36</v>
      </c>
      <c r="C138" s="7">
        <v>13.22</v>
      </c>
      <c r="D138" s="8">
        <v>25.67</v>
      </c>
      <c r="E138" s="8">
        <v>22.84</v>
      </c>
      <c r="F138" s="7">
        <v>-2.83</v>
      </c>
      <c r="G138" s="7">
        <v>23.93</v>
      </c>
      <c r="H138" s="7">
        <v>1.73</v>
      </c>
      <c r="I138" s="7">
        <v>1830</v>
      </c>
      <c r="J138">
        <f t="shared" si="17"/>
        <v>-4.5724907063196918</v>
      </c>
      <c r="K138">
        <f t="shared" si="18"/>
        <v>-0.6524575902566272</v>
      </c>
      <c r="L138">
        <f t="shared" si="19"/>
        <v>3.9200331160630646</v>
      </c>
      <c r="M138">
        <f t="shared" si="21"/>
        <v>2.8300000000000018</v>
      </c>
      <c r="N138">
        <f t="shared" si="22"/>
        <v>-1.0799999999999983</v>
      </c>
    </row>
    <row r="139" spans="1:14">
      <c r="A139" s="7">
        <v>176</v>
      </c>
      <c r="B139" s="7">
        <v>13.211399999999999</v>
      </c>
      <c r="C139" s="7">
        <v>13.211399999999999</v>
      </c>
      <c r="D139" s="8">
        <v>25.58</v>
      </c>
      <c r="E139" s="8">
        <v>22.67</v>
      </c>
      <c r="F139" s="7">
        <v>-2.92</v>
      </c>
      <c r="G139" s="7">
        <v>23.93</v>
      </c>
      <c r="H139" s="7">
        <v>1.65</v>
      </c>
      <c r="I139" s="7">
        <v>200</v>
      </c>
      <c r="J139">
        <f t="shared" si="17"/>
        <v>-0.35060381768602805</v>
      </c>
      <c r="K139">
        <f t="shared" si="18"/>
        <v>-0.74430823117337197</v>
      </c>
      <c r="L139">
        <f t="shared" si="19"/>
        <v>-0.39370441348734392</v>
      </c>
      <c r="M139">
        <f t="shared" si="21"/>
        <v>2.9099999999999966</v>
      </c>
      <c r="N139">
        <f t="shared" si="22"/>
        <v>7.9999999999994742E-2</v>
      </c>
    </row>
    <row r="140" spans="1:14">
      <c r="A140" s="7">
        <v>178</v>
      </c>
      <c r="B140" s="7">
        <v>13.235200000000001</v>
      </c>
      <c r="C140" s="7">
        <v>13.255000000000001</v>
      </c>
      <c r="D140" s="8">
        <v>26</v>
      </c>
      <c r="E140" s="8">
        <v>22.5</v>
      </c>
      <c r="F140" s="7">
        <v>-3.5</v>
      </c>
      <c r="G140" s="7">
        <v>24.08</v>
      </c>
      <c r="H140" s="7">
        <v>1.92</v>
      </c>
      <c r="I140" s="7">
        <v>600</v>
      </c>
      <c r="J140">
        <f t="shared" si="17"/>
        <v>1.6419077404222115</v>
      </c>
      <c r="K140">
        <f t="shared" si="18"/>
        <v>-0.74988972209969873</v>
      </c>
      <c r="L140">
        <f t="shared" si="19"/>
        <v>-2.3917974625219101</v>
      </c>
      <c r="M140">
        <f t="shared" si="21"/>
        <v>3.5</v>
      </c>
      <c r="N140">
        <f t="shared" si="22"/>
        <v>0.59000000000000341</v>
      </c>
    </row>
    <row r="141" spans="1:14">
      <c r="A141" s="7">
        <v>180</v>
      </c>
      <c r="B141" s="7">
        <v>13.3</v>
      </c>
      <c r="C141" s="7">
        <v>13.3</v>
      </c>
      <c r="D141" s="8">
        <v>26.43</v>
      </c>
      <c r="E141" s="8">
        <v>22.39</v>
      </c>
      <c r="F141" s="7">
        <v>-4.04</v>
      </c>
      <c r="G141" s="7">
        <v>24.08</v>
      </c>
      <c r="H141" s="7">
        <v>2.34</v>
      </c>
      <c r="I141" s="7">
        <v>100</v>
      </c>
      <c r="J141">
        <f t="shared" si="17"/>
        <v>1.6538461538461526</v>
      </c>
      <c r="K141">
        <f t="shared" si="18"/>
        <v>-0.48888888888888637</v>
      </c>
      <c r="L141">
        <f t="shared" si="19"/>
        <v>-2.1427350427350391</v>
      </c>
      <c r="M141">
        <f t="shared" si="21"/>
        <v>4.0399999999999991</v>
      </c>
      <c r="N141">
        <f t="shared" si="22"/>
        <v>0.53999999999999915</v>
      </c>
    </row>
    <row r="142" spans="1:14">
      <c r="A142" s="7">
        <v>181</v>
      </c>
      <c r="B142" s="7">
        <v>13.26</v>
      </c>
      <c r="C142" s="7">
        <v>13.1938</v>
      </c>
      <c r="D142" s="8">
        <v>25.42</v>
      </c>
      <c r="E142" s="8">
        <v>22.2</v>
      </c>
      <c r="F142" s="7">
        <v>-3.22</v>
      </c>
      <c r="G142" s="7">
        <v>23.58</v>
      </c>
      <c r="H142" s="7">
        <v>1.83</v>
      </c>
      <c r="I142" s="7">
        <v>1053</v>
      </c>
      <c r="J142">
        <f t="shared" si="17"/>
        <v>-3.8214150586454712</v>
      </c>
      <c r="K142">
        <f t="shared" si="18"/>
        <v>-0.84859312192943848</v>
      </c>
      <c r="L142">
        <f t="shared" si="19"/>
        <v>2.9728219367160325</v>
      </c>
      <c r="M142">
        <f t="shared" si="21"/>
        <v>3.2200000000000024</v>
      </c>
      <c r="N142">
        <f t="shared" si="22"/>
        <v>-0.81999999999999673</v>
      </c>
    </row>
    <row r="143" spans="1:14">
      <c r="A143" s="7">
        <v>182</v>
      </c>
      <c r="B143" s="7">
        <v>13.21</v>
      </c>
      <c r="C143" s="7">
        <v>13.21</v>
      </c>
      <c r="D143" s="8">
        <v>25.57</v>
      </c>
      <c r="E143" s="8">
        <v>21.95</v>
      </c>
      <c r="F143" s="7">
        <v>-3.62</v>
      </c>
      <c r="G143" s="7">
        <v>23.58</v>
      </c>
      <c r="H143" s="7">
        <v>1.99</v>
      </c>
      <c r="I143" s="7">
        <v>1000</v>
      </c>
      <c r="J143">
        <f t="shared" si="17"/>
        <v>0.59008654602674504</v>
      </c>
      <c r="K143">
        <f t="shared" si="18"/>
        <v>-1.1261261261261262</v>
      </c>
      <c r="L143">
        <f t="shared" si="19"/>
        <v>-1.7162126721528712</v>
      </c>
      <c r="M143">
        <f t="shared" si="21"/>
        <v>3.620000000000001</v>
      </c>
      <c r="N143">
        <f t="shared" si="22"/>
        <v>0.39999999999999858</v>
      </c>
    </row>
    <row r="144" spans="1:14">
      <c r="A144" s="7">
        <v>183</v>
      </c>
      <c r="B144" s="7">
        <v>13.2</v>
      </c>
      <c r="C144" s="7">
        <v>13.18</v>
      </c>
      <c r="D144" s="8">
        <v>25.29</v>
      </c>
      <c r="E144" s="8">
        <v>21.85</v>
      </c>
      <c r="F144" s="7">
        <v>-3.44</v>
      </c>
      <c r="G144" s="7">
        <v>23.43</v>
      </c>
      <c r="H144" s="7">
        <v>1.85</v>
      </c>
      <c r="I144" s="7">
        <v>200</v>
      </c>
      <c r="J144">
        <f t="shared" si="17"/>
        <v>-1.0950332420805675</v>
      </c>
      <c r="K144">
        <f t="shared" si="18"/>
        <v>-0.45558086560363492</v>
      </c>
      <c r="L144">
        <f t="shared" si="19"/>
        <v>0.63945237647693265</v>
      </c>
      <c r="M144">
        <f t="shared" si="21"/>
        <v>3.4399999999999977</v>
      </c>
      <c r="N144">
        <f t="shared" si="22"/>
        <v>-0.18000000000000327</v>
      </c>
    </row>
    <row r="145" spans="1:14">
      <c r="A145" s="7">
        <v>184</v>
      </c>
      <c r="B145" s="7">
        <v>13.2</v>
      </c>
      <c r="C145" s="7">
        <v>13.2</v>
      </c>
      <c r="D145" s="8">
        <v>25.48</v>
      </c>
      <c r="E145" s="8">
        <v>21.7</v>
      </c>
      <c r="F145" s="7">
        <v>-3.77</v>
      </c>
      <c r="G145" s="7">
        <v>23.43</v>
      </c>
      <c r="H145" s="7">
        <v>2.04</v>
      </c>
      <c r="I145" s="7">
        <v>100</v>
      </c>
      <c r="J145">
        <f t="shared" si="17"/>
        <v>0.75128509292210865</v>
      </c>
      <c r="K145">
        <f t="shared" si="18"/>
        <v>-0.68649885583524994</v>
      </c>
      <c r="L145">
        <f t="shared" si="19"/>
        <v>-1.4377839487573585</v>
      </c>
      <c r="M145">
        <f t="shared" si="21"/>
        <v>3.7800000000000011</v>
      </c>
      <c r="N145">
        <f t="shared" si="22"/>
        <v>0.34000000000000341</v>
      </c>
    </row>
    <row r="146" spans="1:14">
      <c r="A146" s="7">
        <v>185</v>
      </c>
      <c r="B146" s="7">
        <v>13.21</v>
      </c>
      <c r="C146" s="7">
        <v>13.212</v>
      </c>
      <c r="D146" s="8">
        <v>25.59</v>
      </c>
      <c r="E146" s="8">
        <v>21.56</v>
      </c>
      <c r="F146" s="7">
        <v>-4.03</v>
      </c>
      <c r="G146" s="7">
        <v>23.45</v>
      </c>
      <c r="H146" s="7">
        <v>2.14</v>
      </c>
      <c r="I146" s="7">
        <v>500</v>
      </c>
      <c r="J146">
        <f t="shared" si="17"/>
        <v>0.43171114599685806</v>
      </c>
      <c r="K146">
        <f t="shared" si="18"/>
        <v>-0.64516129032258329</v>
      </c>
      <c r="L146">
        <f t="shared" si="19"/>
        <v>-1.0768724363194413</v>
      </c>
      <c r="M146">
        <f t="shared" si="21"/>
        <v>4.0300000000000011</v>
      </c>
      <c r="N146">
        <f t="shared" si="22"/>
        <v>0.25</v>
      </c>
    </row>
    <row r="147" spans="1:14">
      <c r="A147" s="7">
        <v>186</v>
      </c>
      <c r="B147" s="7">
        <v>13.17</v>
      </c>
      <c r="C147" s="7">
        <v>13.1</v>
      </c>
      <c r="D147" s="8">
        <v>24.52</v>
      </c>
      <c r="E147" s="8">
        <v>21.48</v>
      </c>
      <c r="F147" s="7">
        <v>-3.04</v>
      </c>
      <c r="G147" s="7">
        <v>22.91</v>
      </c>
      <c r="H147" s="7">
        <v>1.61</v>
      </c>
      <c r="I147" s="7">
        <v>400</v>
      </c>
      <c r="J147">
        <f t="shared" si="17"/>
        <v>-4.1813208284486141</v>
      </c>
      <c r="K147">
        <f t="shared" si="18"/>
        <v>-0.37105751391464886</v>
      </c>
      <c r="L147">
        <f t="shared" si="19"/>
        <v>3.8102633145339651</v>
      </c>
      <c r="M147">
        <f t="shared" si="21"/>
        <v>3.0399999999999991</v>
      </c>
      <c r="N147">
        <f t="shared" si="22"/>
        <v>-0.99000000000000199</v>
      </c>
    </row>
    <row r="148" spans="1:14">
      <c r="A148" s="7">
        <v>187</v>
      </c>
      <c r="B148" s="7">
        <v>13.1096</v>
      </c>
      <c r="C148" s="7">
        <v>13.081799999999999</v>
      </c>
      <c r="D148" s="8">
        <v>24.35</v>
      </c>
      <c r="E148" s="8">
        <v>21.37</v>
      </c>
      <c r="F148" s="7">
        <v>-2.98</v>
      </c>
      <c r="G148" s="7">
        <v>22.7</v>
      </c>
      <c r="H148" s="7">
        <v>1.65</v>
      </c>
      <c r="I148" s="7">
        <v>650</v>
      </c>
      <c r="J148">
        <f t="shared" ref="J148:J211" si="23">(D148-D147)/D147*100</f>
        <v>-0.69331158238172164</v>
      </c>
      <c r="K148">
        <f t="shared" ref="K148:K211" si="24">(E148-E147)/E147*100</f>
        <v>-0.51210428305400113</v>
      </c>
      <c r="L148">
        <f t="shared" ref="L148:L211" si="25">K148-J148</f>
        <v>0.18120729932772051</v>
      </c>
      <c r="M148">
        <f t="shared" si="21"/>
        <v>2.9800000000000004</v>
      </c>
      <c r="N148">
        <f t="shared" si="22"/>
        <v>-5.9999999999998721E-2</v>
      </c>
    </row>
    <row r="149" spans="1:14">
      <c r="A149" s="7">
        <v>188</v>
      </c>
      <c r="B149" s="7">
        <v>13.06</v>
      </c>
      <c r="C149" s="7">
        <v>13.02</v>
      </c>
      <c r="D149" s="8">
        <v>23.76</v>
      </c>
      <c r="E149" s="8">
        <v>21.27</v>
      </c>
      <c r="F149" s="7">
        <v>-2.4900000000000002</v>
      </c>
      <c r="G149" s="7">
        <v>22.4</v>
      </c>
      <c r="H149" s="7">
        <v>1.37</v>
      </c>
      <c r="I149" s="7">
        <v>2400</v>
      </c>
      <c r="J149">
        <f t="shared" si="23"/>
        <v>-2.4229979466119089</v>
      </c>
      <c r="K149">
        <f t="shared" si="24"/>
        <v>-0.46794571829668419</v>
      </c>
      <c r="L149">
        <f t="shared" si="25"/>
        <v>1.9550522283152247</v>
      </c>
      <c r="M149">
        <f t="shared" si="21"/>
        <v>2.490000000000002</v>
      </c>
      <c r="N149">
        <f t="shared" si="22"/>
        <v>-0.48999999999999844</v>
      </c>
    </row>
    <row r="150" spans="1:14">
      <c r="A150" s="7">
        <v>189</v>
      </c>
      <c r="B150" s="7">
        <v>13.045</v>
      </c>
      <c r="C150" s="7">
        <v>12.9732</v>
      </c>
      <c r="D150" s="8">
        <v>23.32</v>
      </c>
      <c r="E150" s="8">
        <v>21.07</v>
      </c>
      <c r="F150" s="7">
        <v>-2.25</v>
      </c>
      <c r="G150" s="7">
        <v>21.85</v>
      </c>
      <c r="H150" s="7">
        <v>1.47</v>
      </c>
      <c r="I150" s="7">
        <v>800</v>
      </c>
      <c r="J150">
        <f t="shared" si="23"/>
        <v>-1.851851851851857</v>
      </c>
      <c r="K150">
        <f t="shared" si="24"/>
        <v>-0.94029149036200887</v>
      </c>
      <c r="L150">
        <f t="shared" si="25"/>
        <v>0.91156036148984809</v>
      </c>
      <c r="M150">
        <f t="shared" si="21"/>
        <v>2.25</v>
      </c>
      <c r="N150">
        <f t="shared" si="22"/>
        <v>-0.24000000000000199</v>
      </c>
    </row>
    <row r="151" spans="1:14">
      <c r="A151" s="7">
        <v>190</v>
      </c>
      <c r="B151" s="7">
        <v>12.99</v>
      </c>
      <c r="C151" s="7">
        <v>12.93</v>
      </c>
      <c r="D151" s="8">
        <v>22.91</v>
      </c>
      <c r="E151" s="8">
        <v>20.82</v>
      </c>
      <c r="F151" s="7">
        <v>-2.09</v>
      </c>
      <c r="G151" s="7">
        <v>21.38</v>
      </c>
      <c r="H151" s="7">
        <v>1.53</v>
      </c>
      <c r="I151" s="7">
        <v>200</v>
      </c>
      <c r="J151">
        <f t="shared" si="23"/>
        <v>-1.7581475128644946</v>
      </c>
      <c r="K151">
        <f t="shared" si="24"/>
        <v>-1.1865211200759374</v>
      </c>
      <c r="L151">
        <f t="shared" si="25"/>
        <v>0.5716263927885572</v>
      </c>
      <c r="M151">
        <f t="shared" si="21"/>
        <v>2.09</v>
      </c>
      <c r="N151">
        <f t="shared" si="22"/>
        <v>-0.16000000000000014</v>
      </c>
    </row>
    <row r="152" spans="1:14">
      <c r="A152" s="7">
        <v>191</v>
      </c>
      <c r="B152" s="7">
        <v>12.952199999999999</v>
      </c>
      <c r="C152" s="7">
        <v>12.98</v>
      </c>
      <c r="D152" s="8">
        <v>23.38</v>
      </c>
      <c r="E152" s="8">
        <v>20.57</v>
      </c>
      <c r="F152" s="7">
        <v>-2.81</v>
      </c>
      <c r="G152" s="7">
        <v>21.6</v>
      </c>
      <c r="H152" s="7">
        <v>1.79</v>
      </c>
      <c r="I152" s="7">
        <v>225</v>
      </c>
      <c r="J152">
        <f t="shared" si="23"/>
        <v>2.0515058926233039</v>
      </c>
      <c r="K152">
        <f t="shared" si="24"/>
        <v>-1.2007684918347743</v>
      </c>
      <c r="L152">
        <f t="shared" si="25"/>
        <v>-3.2522743844580781</v>
      </c>
      <c r="M152">
        <f t="shared" si="21"/>
        <v>2.8099999999999987</v>
      </c>
      <c r="N152">
        <f t="shared" si="22"/>
        <v>0.71999999999999886</v>
      </c>
    </row>
    <row r="153" spans="1:14">
      <c r="A153" s="7">
        <v>194</v>
      </c>
      <c r="B153" s="7">
        <v>12.964</v>
      </c>
      <c r="C153" s="7">
        <v>12.964</v>
      </c>
      <c r="D153" s="8">
        <v>23.23</v>
      </c>
      <c r="E153" s="8">
        <v>20.350000000000001</v>
      </c>
      <c r="F153" s="7">
        <v>-2.88</v>
      </c>
      <c r="G153" s="7">
        <v>21.6</v>
      </c>
      <c r="H153" s="7">
        <v>1.63</v>
      </c>
      <c r="I153" s="7">
        <v>365</v>
      </c>
      <c r="J153">
        <f t="shared" si="23"/>
        <v>-0.64157399486740196</v>
      </c>
      <c r="K153">
        <f t="shared" si="24"/>
        <v>-1.0695187165775344</v>
      </c>
      <c r="L153">
        <f t="shared" si="25"/>
        <v>-0.42794472171013243</v>
      </c>
      <c r="M153">
        <f t="shared" si="21"/>
        <v>2.879999999999999</v>
      </c>
      <c r="N153">
        <f t="shared" si="22"/>
        <v>7.0000000000000284E-2</v>
      </c>
    </row>
    <row r="154" spans="1:14">
      <c r="A154" s="7">
        <v>195</v>
      </c>
      <c r="B154" s="7">
        <v>12.96</v>
      </c>
      <c r="C154" s="7">
        <v>13</v>
      </c>
      <c r="D154" s="8">
        <v>23.57</v>
      </c>
      <c r="E154" s="8">
        <v>20.21</v>
      </c>
      <c r="F154" s="7">
        <v>-3.36</v>
      </c>
      <c r="G154" s="7">
        <v>21.91</v>
      </c>
      <c r="H154" s="7">
        <v>1.67</v>
      </c>
      <c r="I154" s="7">
        <v>5506</v>
      </c>
      <c r="J154">
        <f t="shared" si="23"/>
        <v>1.4636246233318977</v>
      </c>
      <c r="K154">
        <f t="shared" si="24"/>
        <v>-0.68796068796069076</v>
      </c>
      <c r="L154">
        <f t="shared" si="25"/>
        <v>-2.1515853112925885</v>
      </c>
      <c r="M154">
        <f t="shared" si="21"/>
        <v>3.3599999999999994</v>
      </c>
      <c r="N154">
        <f t="shared" si="22"/>
        <v>0.48000000000000043</v>
      </c>
    </row>
    <row r="155" spans="1:14">
      <c r="A155" s="7">
        <v>196</v>
      </c>
      <c r="B155" s="7">
        <v>13.1</v>
      </c>
      <c r="C155" s="7">
        <v>13.145</v>
      </c>
      <c r="D155" s="8">
        <v>24.95</v>
      </c>
      <c r="E155" s="8">
        <v>19.97</v>
      </c>
      <c r="F155" s="7">
        <v>-4.99</v>
      </c>
      <c r="G155" s="7">
        <v>22.25</v>
      </c>
      <c r="H155" s="7">
        <v>2.7</v>
      </c>
      <c r="I155" s="7">
        <v>7800</v>
      </c>
      <c r="J155">
        <f t="shared" si="23"/>
        <v>5.854900296987692</v>
      </c>
      <c r="K155">
        <f t="shared" si="24"/>
        <v>-1.1875309252845225</v>
      </c>
      <c r="L155">
        <f t="shared" si="25"/>
        <v>-7.0424312222722145</v>
      </c>
      <c r="M155">
        <f t="shared" si="21"/>
        <v>4.9800000000000004</v>
      </c>
      <c r="N155">
        <f t="shared" si="22"/>
        <v>1.620000000000001</v>
      </c>
    </row>
    <row r="156" spans="1:14">
      <c r="A156" s="7">
        <v>197</v>
      </c>
      <c r="B156" s="7">
        <v>13.145</v>
      </c>
      <c r="C156" s="7">
        <v>13.17</v>
      </c>
      <c r="D156" s="8">
        <v>25.19</v>
      </c>
      <c r="E156" s="8">
        <v>19.850000000000001</v>
      </c>
      <c r="F156" s="7">
        <v>-5.34</v>
      </c>
      <c r="G156" s="7">
        <v>22.44</v>
      </c>
      <c r="H156" s="7">
        <v>2.75</v>
      </c>
      <c r="I156" s="7">
        <v>340</v>
      </c>
      <c r="J156">
        <f t="shared" si="23"/>
        <v>0.96192384769539874</v>
      </c>
      <c r="K156">
        <f t="shared" si="24"/>
        <v>-0.6009013520280293</v>
      </c>
      <c r="L156">
        <f t="shared" si="25"/>
        <v>-1.5628251997234281</v>
      </c>
      <c r="M156">
        <f t="shared" si="21"/>
        <v>5.34</v>
      </c>
      <c r="N156">
        <f t="shared" si="22"/>
        <v>0.35999999999999943</v>
      </c>
    </row>
    <row r="157" spans="1:14">
      <c r="A157" s="7">
        <v>198</v>
      </c>
      <c r="B157" s="7">
        <v>13.164999999999999</v>
      </c>
      <c r="C157" s="7">
        <v>13.164999999999999</v>
      </c>
      <c r="D157" s="8">
        <v>25.14</v>
      </c>
      <c r="E157" s="8">
        <v>19.829999999999998</v>
      </c>
      <c r="F157" s="7">
        <v>-5.31</v>
      </c>
      <c r="G157" s="7">
        <v>22.44</v>
      </c>
      <c r="H157" s="7">
        <v>2.7</v>
      </c>
      <c r="I157" s="7">
        <v>2000</v>
      </c>
      <c r="J157">
        <f t="shared" si="23"/>
        <v>-0.19849146486701352</v>
      </c>
      <c r="K157">
        <f t="shared" si="24"/>
        <v>-0.10075566750631297</v>
      </c>
      <c r="L157">
        <f t="shared" si="25"/>
        <v>9.7735797360700552E-2</v>
      </c>
      <c r="M157">
        <f t="shared" si="21"/>
        <v>5.3100000000000023</v>
      </c>
      <c r="N157">
        <f t="shared" si="22"/>
        <v>-2.9999999999997584E-2</v>
      </c>
    </row>
    <row r="158" spans="1:14">
      <c r="A158" s="7">
        <v>201</v>
      </c>
      <c r="B158" s="7">
        <v>13.19</v>
      </c>
      <c r="C158" s="7">
        <v>13.19</v>
      </c>
      <c r="D158" s="8">
        <v>25.38</v>
      </c>
      <c r="E158" s="8">
        <v>19.78</v>
      </c>
      <c r="F158" s="7">
        <v>-5.6</v>
      </c>
      <c r="G158" s="7">
        <v>22.44</v>
      </c>
      <c r="H158" s="7">
        <v>2.94</v>
      </c>
      <c r="I158" s="7">
        <v>300</v>
      </c>
      <c r="J158">
        <f t="shared" si="23"/>
        <v>0.95465393794748787</v>
      </c>
      <c r="K158">
        <f t="shared" si="24"/>
        <v>-0.25214321734743905</v>
      </c>
      <c r="L158">
        <f t="shared" si="25"/>
        <v>-1.206797155294927</v>
      </c>
      <c r="M158">
        <f t="shared" si="21"/>
        <v>5.5999999999999979</v>
      </c>
      <c r="N158">
        <f t="shared" si="22"/>
        <v>0.28999999999999559</v>
      </c>
    </row>
    <row r="159" spans="1:14">
      <c r="A159" s="7">
        <v>202</v>
      </c>
      <c r="B159" s="7">
        <v>13.1646</v>
      </c>
      <c r="C159" s="7">
        <v>13.1799</v>
      </c>
      <c r="D159" s="8">
        <v>25.28</v>
      </c>
      <c r="E159" s="8">
        <v>19.760000000000002</v>
      </c>
      <c r="F159" s="7">
        <v>-5.53</v>
      </c>
      <c r="G159" s="7">
        <v>22.56</v>
      </c>
      <c r="H159" s="7">
        <v>2.73</v>
      </c>
      <c r="I159" s="7">
        <v>3100</v>
      </c>
      <c r="J159">
        <f t="shared" si="23"/>
        <v>-0.39401103230889628</v>
      </c>
      <c r="K159">
        <f t="shared" si="24"/>
        <v>-0.10111223458038206</v>
      </c>
      <c r="L159">
        <f t="shared" si="25"/>
        <v>0.29289879772851424</v>
      </c>
      <c r="M159">
        <f t="shared" si="21"/>
        <v>5.52</v>
      </c>
      <c r="N159">
        <f t="shared" si="22"/>
        <v>-7.9999999999998295E-2</v>
      </c>
    </row>
    <row r="160" spans="1:14">
      <c r="A160" s="7">
        <v>203</v>
      </c>
      <c r="B160" s="7">
        <v>13.16</v>
      </c>
      <c r="C160" s="7">
        <v>13.15</v>
      </c>
      <c r="D160" s="8">
        <v>25</v>
      </c>
      <c r="E160" s="8">
        <v>19.71</v>
      </c>
      <c r="F160" s="7">
        <v>-5.29</v>
      </c>
      <c r="G160" s="7">
        <v>22.48</v>
      </c>
      <c r="H160" s="7">
        <v>2.52</v>
      </c>
      <c r="I160" s="7">
        <v>1920</v>
      </c>
      <c r="J160">
        <f t="shared" si="23"/>
        <v>-1.1075949367088653</v>
      </c>
      <c r="K160">
        <f t="shared" si="24"/>
        <v>-0.25303643724696712</v>
      </c>
      <c r="L160">
        <f t="shared" si="25"/>
        <v>0.85455849946189821</v>
      </c>
      <c r="M160">
        <f t="shared" si="21"/>
        <v>5.2899999999999991</v>
      </c>
      <c r="N160">
        <f t="shared" si="22"/>
        <v>-0.23000000000000043</v>
      </c>
    </row>
    <row r="161" spans="1:14">
      <c r="A161" s="7">
        <v>204</v>
      </c>
      <c r="B161" s="7">
        <v>13.18</v>
      </c>
      <c r="C161" s="7">
        <v>13.18</v>
      </c>
      <c r="D161" s="8">
        <v>25.29</v>
      </c>
      <c r="E161" s="8">
        <v>19.73</v>
      </c>
      <c r="F161" s="7">
        <v>-5.55</v>
      </c>
      <c r="G161" s="7">
        <v>22.48</v>
      </c>
      <c r="H161" s="7">
        <v>2.8</v>
      </c>
      <c r="I161" s="7">
        <v>100</v>
      </c>
      <c r="J161">
        <f t="shared" si="23"/>
        <v>1.1599999999999966</v>
      </c>
      <c r="K161">
        <f t="shared" si="24"/>
        <v>0.10147133434804451</v>
      </c>
      <c r="L161">
        <f t="shared" si="25"/>
        <v>-1.0585286656519521</v>
      </c>
      <c r="M161">
        <f t="shared" si="21"/>
        <v>5.5599999999999987</v>
      </c>
      <c r="N161">
        <f t="shared" si="22"/>
        <v>0.26999999999999957</v>
      </c>
    </row>
    <row r="162" spans="1:14">
      <c r="A162" s="7">
        <v>205</v>
      </c>
      <c r="B162" s="7">
        <v>13.18</v>
      </c>
      <c r="C162" s="7">
        <v>13.2</v>
      </c>
      <c r="D162" s="8">
        <v>25.48</v>
      </c>
      <c r="E162" s="8">
        <v>19.75</v>
      </c>
      <c r="F162" s="7">
        <v>-5.73</v>
      </c>
      <c r="G162" s="7">
        <v>22.63</v>
      </c>
      <c r="H162" s="7">
        <v>2.84</v>
      </c>
      <c r="I162" s="7">
        <v>1900</v>
      </c>
      <c r="J162">
        <f t="shared" si="23"/>
        <v>0.75128509292210865</v>
      </c>
      <c r="K162">
        <f t="shared" si="24"/>
        <v>0.10136847440445805</v>
      </c>
      <c r="L162">
        <f t="shared" si="25"/>
        <v>-0.64991661851765059</v>
      </c>
      <c r="M162">
        <f t="shared" si="21"/>
        <v>5.73</v>
      </c>
      <c r="N162">
        <f t="shared" si="22"/>
        <v>0.17000000000000171</v>
      </c>
    </row>
    <row r="163" spans="1:14">
      <c r="A163" s="7">
        <v>207</v>
      </c>
      <c r="B163" s="7">
        <v>13.178699999999999</v>
      </c>
      <c r="C163" s="7">
        <v>13.178699999999999</v>
      </c>
      <c r="D163" s="8">
        <v>25.27</v>
      </c>
      <c r="E163" s="8">
        <v>19.79</v>
      </c>
      <c r="F163" s="7">
        <v>-5.48</v>
      </c>
      <c r="G163" s="7">
        <v>22.63</v>
      </c>
      <c r="H163" s="7">
        <v>2.64</v>
      </c>
      <c r="I163" s="7">
        <v>100</v>
      </c>
      <c r="J163">
        <f t="shared" si="23"/>
        <v>-0.82417582417582747</v>
      </c>
      <c r="K163">
        <f t="shared" si="24"/>
        <v>0.20253164556961592</v>
      </c>
      <c r="L163">
        <f t="shared" si="25"/>
        <v>1.0267074697454435</v>
      </c>
      <c r="M163">
        <f t="shared" si="21"/>
        <v>5.48</v>
      </c>
      <c r="N163">
        <f t="shared" si="22"/>
        <v>-0.25</v>
      </c>
    </row>
    <row r="164" spans="1:14">
      <c r="A164" s="7">
        <v>209</v>
      </c>
      <c r="B164" s="7">
        <v>13.22</v>
      </c>
      <c r="C164" s="7">
        <v>13.22</v>
      </c>
      <c r="D164" s="8">
        <v>25.67</v>
      </c>
      <c r="E164" s="8">
        <v>19.809999999999999</v>
      </c>
      <c r="F164" s="7">
        <v>-5.86</v>
      </c>
      <c r="G164" s="7">
        <v>22.63</v>
      </c>
      <c r="H164" s="7">
        <v>3.03</v>
      </c>
      <c r="I164" s="7">
        <v>100</v>
      </c>
      <c r="J164">
        <f t="shared" si="23"/>
        <v>1.582904629996051</v>
      </c>
      <c r="K164">
        <f t="shared" si="24"/>
        <v>0.10106114199090234</v>
      </c>
      <c r="L164">
        <f t="shared" si="25"/>
        <v>-1.4818434880051485</v>
      </c>
      <c r="M164">
        <f t="shared" si="21"/>
        <v>5.860000000000003</v>
      </c>
      <c r="N164">
        <f t="shared" si="22"/>
        <v>0.38000000000000256</v>
      </c>
    </row>
    <row r="165" spans="1:14">
      <c r="A165" s="7">
        <v>210</v>
      </c>
      <c r="B165" s="7">
        <v>13.22</v>
      </c>
      <c r="C165" s="7">
        <v>13.1744</v>
      </c>
      <c r="D165" s="8">
        <v>25.23</v>
      </c>
      <c r="E165" s="8">
        <v>19.73</v>
      </c>
      <c r="F165" s="7">
        <v>-5.5</v>
      </c>
      <c r="G165" s="7">
        <v>22.29</v>
      </c>
      <c r="H165" s="7">
        <v>2.94</v>
      </c>
      <c r="I165" s="7">
        <v>1450</v>
      </c>
      <c r="J165">
        <f t="shared" si="23"/>
        <v>-1.7140631086871885</v>
      </c>
      <c r="K165">
        <f t="shared" si="24"/>
        <v>-0.40383644623926451</v>
      </c>
      <c r="L165">
        <f t="shared" si="25"/>
        <v>1.310226662447924</v>
      </c>
      <c r="M165">
        <f t="shared" si="21"/>
        <v>5.5</v>
      </c>
      <c r="N165">
        <f t="shared" si="22"/>
        <v>-0.36000000000000298</v>
      </c>
    </row>
    <row r="166" spans="1:14">
      <c r="A166" s="7">
        <v>212</v>
      </c>
      <c r="B166" s="7">
        <v>13.22</v>
      </c>
      <c r="C166" s="7">
        <v>13.18</v>
      </c>
      <c r="D166" s="8">
        <v>25.29</v>
      </c>
      <c r="E166" s="8">
        <v>19.510000000000002</v>
      </c>
      <c r="F166" s="7">
        <v>-5.77</v>
      </c>
      <c r="G166" s="7">
        <v>21.99</v>
      </c>
      <c r="H166" s="7">
        <v>3.3</v>
      </c>
      <c r="I166" s="7">
        <v>900</v>
      </c>
      <c r="J166">
        <f t="shared" si="23"/>
        <v>0.23781212841854429</v>
      </c>
      <c r="K166">
        <f t="shared" si="24"/>
        <v>-1.1150532184490567</v>
      </c>
      <c r="L166">
        <f t="shared" si="25"/>
        <v>-1.3528653468676011</v>
      </c>
      <c r="M166">
        <f t="shared" si="21"/>
        <v>5.7799999999999976</v>
      </c>
      <c r="N166">
        <f t="shared" si="22"/>
        <v>0.27999999999999758</v>
      </c>
    </row>
    <row r="167" spans="1:14">
      <c r="A167" s="7">
        <v>215</v>
      </c>
      <c r="B167" s="7">
        <v>13.1897</v>
      </c>
      <c r="C167" s="7">
        <v>13.2</v>
      </c>
      <c r="D167" s="8">
        <v>25.48</v>
      </c>
      <c r="E167" s="8">
        <v>19.34</v>
      </c>
      <c r="F167" s="7">
        <v>-6.13</v>
      </c>
      <c r="G167" s="7">
        <v>22.06</v>
      </c>
      <c r="H167" s="7">
        <v>3.41</v>
      </c>
      <c r="I167" s="7">
        <v>252</v>
      </c>
      <c r="J167">
        <f t="shared" si="23"/>
        <v>0.75128509292210865</v>
      </c>
      <c r="K167">
        <f t="shared" si="24"/>
        <v>-0.87134802665300715</v>
      </c>
      <c r="L167">
        <f t="shared" si="25"/>
        <v>-1.6226331195751158</v>
      </c>
      <c r="M167">
        <f t="shared" si="21"/>
        <v>6.1400000000000006</v>
      </c>
      <c r="N167">
        <f t="shared" si="22"/>
        <v>0.36000000000000298</v>
      </c>
    </row>
    <row r="168" spans="1:14">
      <c r="A168" s="7">
        <v>216</v>
      </c>
      <c r="B168" s="7">
        <v>13.1622</v>
      </c>
      <c r="C168" s="7">
        <v>13.1622</v>
      </c>
      <c r="D168" s="8">
        <v>25.12</v>
      </c>
      <c r="E168" s="8">
        <v>19.21</v>
      </c>
      <c r="F168" s="7">
        <v>-5.9</v>
      </c>
      <c r="G168" s="7">
        <v>22.06</v>
      </c>
      <c r="H168" s="7">
        <v>3.05</v>
      </c>
      <c r="I168" s="7">
        <v>400</v>
      </c>
      <c r="J168">
        <f t="shared" si="23"/>
        <v>-1.4128728414442677</v>
      </c>
      <c r="K168">
        <f t="shared" si="24"/>
        <v>-0.67218200620475177</v>
      </c>
      <c r="L168">
        <f t="shared" si="25"/>
        <v>0.74069083523951595</v>
      </c>
      <c r="M168">
        <f t="shared" si="21"/>
        <v>5.91</v>
      </c>
      <c r="N168">
        <f t="shared" si="22"/>
        <v>-0.23000000000000043</v>
      </c>
    </row>
    <row r="169" spans="1:14">
      <c r="A169" s="7">
        <v>217</v>
      </c>
      <c r="B169" s="7">
        <v>13.175000000000001</v>
      </c>
      <c r="C169" s="7">
        <v>13.23</v>
      </c>
      <c r="D169" s="8">
        <v>25.76</v>
      </c>
      <c r="E169" s="8">
        <v>19.079999999999998</v>
      </c>
      <c r="F169" s="7">
        <v>-6.68</v>
      </c>
      <c r="G169" s="7">
        <v>22.48</v>
      </c>
      <c r="H169" s="7">
        <v>3.28</v>
      </c>
      <c r="I169" s="7">
        <v>5300</v>
      </c>
      <c r="J169">
        <f t="shared" si="23"/>
        <v>2.5477707006369448</v>
      </c>
      <c r="K169">
        <f t="shared" si="24"/>
        <v>-0.67673086933889925</v>
      </c>
      <c r="L169">
        <f t="shared" si="25"/>
        <v>-3.2245015699758439</v>
      </c>
      <c r="M169">
        <f t="shared" si="21"/>
        <v>6.6800000000000033</v>
      </c>
      <c r="N169">
        <f t="shared" si="22"/>
        <v>0.77000000000000313</v>
      </c>
    </row>
    <row r="170" spans="1:14">
      <c r="A170" s="7">
        <v>218</v>
      </c>
      <c r="B170" s="7">
        <v>13.23</v>
      </c>
      <c r="C170" s="7">
        <v>13.3</v>
      </c>
      <c r="D170" s="8">
        <v>26.43</v>
      </c>
      <c r="E170" s="8">
        <v>19.079999999999998</v>
      </c>
      <c r="F170" s="7">
        <v>-7.35</v>
      </c>
      <c r="G170" s="7">
        <v>23.01</v>
      </c>
      <c r="H170" s="7">
        <v>3.42</v>
      </c>
      <c r="I170" s="7">
        <v>6850</v>
      </c>
      <c r="J170">
        <f t="shared" si="23"/>
        <v>2.6009316770186262</v>
      </c>
      <c r="K170">
        <f t="shared" si="24"/>
        <v>0</v>
      </c>
      <c r="L170">
        <f t="shared" si="25"/>
        <v>-2.6009316770186262</v>
      </c>
      <c r="M170">
        <f t="shared" si="21"/>
        <v>7.3500000000000014</v>
      </c>
      <c r="N170">
        <f t="shared" si="22"/>
        <v>0.66999999999999815</v>
      </c>
    </row>
    <row r="171" spans="1:14">
      <c r="A171" s="7">
        <v>221</v>
      </c>
      <c r="B171" s="7">
        <v>13.19</v>
      </c>
      <c r="C171" s="7">
        <v>13.19</v>
      </c>
      <c r="D171" s="8">
        <v>25.38</v>
      </c>
      <c r="E171" s="8">
        <v>19.3</v>
      </c>
      <c r="F171" s="7">
        <v>-6.08</v>
      </c>
      <c r="G171" s="7">
        <v>23.01</v>
      </c>
      <c r="H171" s="7">
        <v>2.37</v>
      </c>
      <c r="I171" s="7">
        <v>100</v>
      </c>
      <c r="J171">
        <f t="shared" si="23"/>
        <v>-3.9727582292849064</v>
      </c>
      <c r="K171">
        <f t="shared" si="24"/>
        <v>1.1530398322851281</v>
      </c>
      <c r="L171">
        <f t="shared" si="25"/>
        <v>5.125798061570034</v>
      </c>
      <c r="M171">
        <f t="shared" si="21"/>
        <v>6.0799999999999983</v>
      </c>
      <c r="N171">
        <f t="shared" si="22"/>
        <v>-1.2700000000000031</v>
      </c>
    </row>
    <row r="172" spans="1:14">
      <c r="A172" s="7">
        <v>222</v>
      </c>
      <c r="B172" s="7">
        <v>13.26</v>
      </c>
      <c r="C172" s="7">
        <v>13.26</v>
      </c>
      <c r="D172" s="8">
        <v>26.05</v>
      </c>
      <c r="E172" s="8">
        <v>19.510000000000002</v>
      </c>
      <c r="F172" s="7">
        <v>-6.53</v>
      </c>
      <c r="G172" s="7">
        <v>23.01</v>
      </c>
      <c r="H172" s="7">
        <v>3.04</v>
      </c>
      <c r="I172" s="7">
        <v>100</v>
      </c>
      <c r="J172">
        <f t="shared" si="23"/>
        <v>2.6398739164696683</v>
      </c>
      <c r="K172">
        <f t="shared" si="24"/>
        <v>1.0880829015544085</v>
      </c>
      <c r="L172">
        <f t="shared" si="25"/>
        <v>-1.5517910149152598</v>
      </c>
      <c r="M172">
        <f t="shared" si="21"/>
        <v>6.5399999999999991</v>
      </c>
      <c r="N172">
        <f t="shared" si="22"/>
        <v>0.46000000000000085</v>
      </c>
    </row>
    <row r="173" spans="1:14">
      <c r="A173" s="7">
        <v>223</v>
      </c>
      <c r="B173" s="7">
        <v>13.21</v>
      </c>
      <c r="C173" s="7">
        <v>13.25</v>
      </c>
      <c r="D173" s="8">
        <v>25.95</v>
      </c>
      <c r="E173" s="8">
        <v>19.850000000000001</v>
      </c>
      <c r="F173" s="7">
        <v>-6.1</v>
      </c>
      <c r="G173" s="7">
        <v>23.31</v>
      </c>
      <c r="H173" s="7">
        <v>2.64</v>
      </c>
      <c r="I173" s="7">
        <v>2900</v>
      </c>
      <c r="J173">
        <f t="shared" si="23"/>
        <v>-0.38387715930902655</v>
      </c>
      <c r="K173">
        <f t="shared" si="24"/>
        <v>1.7426960533059959</v>
      </c>
      <c r="L173">
        <f t="shared" si="25"/>
        <v>2.1265732126150225</v>
      </c>
      <c r="M173">
        <f t="shared" si="21"/>
        <v>6.0999999999999979</v>
      </c>
      <c r="N173">
        <f t="shared" si="22"/>
        <v>-0.44000000000000128</v>
      </c>
    </row>
    <row r="174" spans="1:14">
      <c r="A174" s="7">
        <v>224</v>
      </c>
      <c r="B174" s="7">
        <v>13.26</v>
      </c>
      <c r="C174" s="7">
        <v>13.25</v>
      </c>
      <c r="D174" s="8">
        <v>25.95</v>
      </c>
      <c r="E174" s="8">
        <v>20.100000000000001</v>
      </c>
      <c r="F174" s="7">
        <v>-5.85</v>
      </c>
      <c r="G174" s="7">
        <v>23.24</v>
      </c>
      <c r="H174" s="7">
        <v>2.71</v>
      </c>
      <c r="I174" s="7">
        <v>500</v>
      </c>
      <c r="J174">
        <f t="shared" si="23"/>
        <v>0</v>
      </c>
      <c r="K174">
        <f t="shared" si="24"/>
        <v>1.2594458438287153</v>
      </c>
      <c r="L174">
        <f t="shared" si="25"/>
        <v>1.2594458438287153</v>
      </c>
      <c r="M174">
        <f t="shared" si="21"/>
        <v>5.8499999999999979</v>
      </c>
      <c r="N174">
        <f t="shared" si="22"/>
        <v>-0.25</v>
      </c>
    </row>
    <row r="175" spans="1:14">
      <c r="A175" s="7">
        <v>225</v>
      </c>
      <c r="B175" s="7">
        <v>13.225</v>
      </c>
      <c r="C175" s="7">
        <v>13.25</v>
      </c>
      <c r="D175" s="8">
        <v>25.95</v>
      </c>
      <c r="E175" s="8">
        <v>20.38</v>
      </c>
      <c r="F175" s="7">
        <v>-5.57</v>
      </c>
      <c r="G175" s="7">
        <v>23.43</v>
      </c>
      <c r="H175" s="7">
        <v>2.52</v>
      </c>
      <c r="I175" s="7">
        <v>1200</v>
      </c>
      <c r="J175">
        <f t="shared" si="23"/>
        <v>0</v>
      </c>
      <c r="K175">
        <f t="shared" si="24"/>
        <v>1.3930348258706347</v>
      </c>
      <c r="L175">
        <f t="shared" si="25"/>
        <v>1.3930348258706347</v>
      </c>
      <c r="M175">
        <f t="shared" si="21"/>
        <v>5.57</v>
      </c>
      <c r="N175">
        <f t="shared" si="22"/>
        <v>-0.27999999999999758</v>
      </c>
    </row>
    <row r="176" spans="1:14">
      <c r="A176" s="7">
        <v>228</v>
      </c>
      <c r="B176" s="7">
        <v>13.25</v>
      </c>
      <c r="C176" s="7">
        <v>13.282999999999999</v>
      </c>
      <c r="D176" s="8">
        <v>26.26</v>
      </c>
      <c r="E176" s="8">
        <v>20.63</v>
      </c>
      <c r="F176" s="7">
        <v>-5.63</v>
      </c>
      <c r="G176" s="7">
        <v>23.68</v>
      </c>
      <c r="H176" s="7">
        <v>2.59</v>
      </c>
      <c r="I176" s="7">
        <v>2550</v>
      </c>
      <c r="J176">
        <f t="shared" si="23"/>
        <v>1.1946050096339202</v>
      </c>
      <c r="K176">
        <f t="shared" si="24"/>
        <v>1.2266928361138372</v>
      </c>
      <c r="L176">
        <f t="shared" si="25"/>
        <v>3.2087826479916925E-2</v>
      </c>
      <c r="M176">
        <f t="shared" si="21"/>
        <v>5.6300000000000026</v>
      </c>
      <c r="N176">
        <f t="shared" si="22"/>
        <v>6.0000000000002274E-2</v>
      </c>
    </row>
    <row r="177" spans="1:14">
      <c r="A177" s="7">
        <v>229</v>
      </c>
      <c r="B177" s="7">
        <v>13.26</v>
      </c>
      <c r="C177" s="7">
        <v>13.255000000000001</v>
      </c>
      <c r="D177" s="8">
        <v>26</v>
      </c>
      <c r="E177" s="8">
        <v>20.74</v>
      </c>
      <c r="F177" s="7">
        <v>-5.26</v>
      </c>
      <c r="G177" s="7">
        <v>23.64</v>
      </c>
      <c r="H177" s="7">
        <v>2.36</v>
      </c>
      <c r="I177" s="7">
        <v>200</v>
      </c>
      <c r="J177">
        <f t="shared" si="23"/>
        <v>-0.99009900990099597</v>
      </c>
      <c r="K177">
        <f t="shared" si="24"/>
        <v>0.53320407174018147</v>
      </c>
      <c r="L177">
        <f t="shared" si="25"/>
        <v>1.5233030816411774</v>
      </c>
      <c r="M177">
        <f t="shared" si="21"/>
        <v>5.2600000000000016</v>
      </c>
      <c r="N177">
        <f t="shared" si="22"/>
        <v>-0.37000000000000099</v>
      </c>
    </row>
    <row r="178" spans="1:14">
      <c r="A178" s="7">
        <v>230</v>
      </c>
      <c r="B178" s="7">
        <v>13.29</v>
      </c>
      <c r="C178" s="7">
        <v>13.29</v>
      </c>
      <c r="D178" s="8">
        <v>26.33</v>
      </c>
      <c r="E178" s="8">
        <v>20.9</v>
      </c>
      <c r="F178" s="7">
        <v>-5.43</v>
      </c>
      <c r="G178" s="7">
        <v>23.64</v>
      </c>
      <c r="H178" s="7">
        <v>2.69</v>
      </c>
      <c r="I178" s="7">
        <v>200</v>
      </c>
      <c r="J178">
        <f t="shared" si="23"/>
        <v>1.2692307692307625</v>
      </c>
      <c r="K178">
        <f t="shared" si="24"/>
        <v>0.77145612343298042</v>
      </c>
      <c r="L178">
        <f t="shared" si="25"/>
        <v>-0.49777464579778208</v>
      </c>
      <c r="M178">
        <f t="shared" si="21"/>
        <v>5.43</v>
      </c>
      <c r="N178">
        <f t="shared" si="22"/>
        <v>0.16999999999999815</v>
      </c>
    </row>
    <row r="179" spans="1:14">
      <c r="A179" s="7">
        <v>231</v>
      </c>
      <c r="B179" s="7">
        <v>13.26</v>
      </c>
      <c r="C179" s="7">
        <v>13.25</v>
      </c>
      <c r="D179" s="8">
        <v>25.95</v>
      </c>
      <c r="E179" s="8">
        <v>20.98</v>
      </c>
      <c r="F179" s="7">
        <v>-4.97</v>
      </c>
      <c r="G179" s="7">
        <v>23.56</v>
      </c>
      <c r="H179" s="7">
        <v>2.39</v>
      </c>
      <c r="I179" s="7">
        <v>1050</v>
      </c>
      <c r="J179">
        <f t="shared" si="23"/>
        <v>-1.443220660843141</v>
      </c>
      <c r="K179">
        <f t="shared" si="24"/>
        <v>0.38277511961723376</v>
      </c>
      <c r="L179">
        <f t="shared" si="25"/>
        <v>1.8259957804603748</v>
      </c>
      <c r="M179">
        <f t="shared" si="21"/>
        <v>4.9699999999999989</v>
      </c>
      <c r="N179">
        <f t="shared" si="22"/>
        <v>-0.46000000000000085</v>
      </c>
    </row>
    <row r="180" spans="1:14">
      <c r="A180" s="7">
        <v>232</v>
      </c>
      <c r="B180" s="7">
        <v>13.27</v>
      </c>
      <c r="C180" s="7">
        <v>13.28</v>
      </c>
      <c r="D180" s="8">
        <v>26.24</v>
      </c>
      <c r="E180" s="8">
        <v>21.07</v>
      </c>
      <c r="F180" s="7">
        <v>-5.17</v>
      </c>
      <c r="G180" s="7">
        <v>23.64</v>
      </c>
      <c r="H180" s="7">
        <v>2.6</v>
      </c>
      <c r="I180" s="7">
        <v>1800</v>
      </c>
      <c r="J180">
        <f t="shared" si="23"/>
        <v>1.1175337186897849</v>
      </c>
      <c r="K180">
        <f t="shared" si="24"/>
        <v>0.4289799809342224</v>
      </c>
      <c r="L180">
        <f t="shared" si="25"/>
        <v>-0.6885537377555625</v>
      </c>
      <c r="M180">
        <f t="shared" si="21"/>
        <v>5.1699999999999982</v>
      </c>
      <c r="N180">
        <f t="shared" si="22"/>
        <v>0.19999999999999929</v>
      </c>
    </row>
    <row r="181" spans="1:14">
      <c r="A181" s="7">
        <v>233</v>
      </c>
      <c r="B181" s="7">
        <v>13.25</v>
      </c>
      <c r="C181" s="7">
        <v>13.295</v>
      </c>
      <c r="D181" s="8">
        <v>26.38</v>
      </c>
      <c r="E181" s="8">
        <v>21.18</v>
      </c>
      <c r="F181" s="7">
        <v>-5.2</v>
      </c>
      <c r="G181" s="7">
        <v>23.98</v>
      </c>
      <c r="H181" s="7">
        <v>2.4</v>
      </c>
      <c r="I181" s="7">
        <v>399</v>
      </c>
      <c r="J181">
        <f t="shared" si="23"/>
        <v>0.53353658536585591</v>
      </c>
      <c r="K181">
        <f t="shared" si="24"/>
        <v>0.52206929283340975</v>
      </c>
      <c r="L181">
        <f t="shared" si="25"/>
        <v>-1.1467292532446161E-2</v>
      </c>
      <c r="M181">
        <f t="shared" si="21"/>
        <v>5.1999999999999993</v>
      </c>
      <c r="N181">
        <f t="shared" si="22"/>
        <v>3.0000000000001137E-2</v>
      </c>
    </row>
    <row r="182" spans="1:14">
      <c r="A182" s="7">
        <v>235</v>
      </c>
      <c r="B182" s="7">
        <v>13.39</v>
      </c>
      <c r="C182" s="7">
        <v>13.39</v>
      </c>
      <c r="D182" s="8">
        <v>27.28</v>
      </c>
      <c r="E182" s="8">
        <v>21.11</v>
      </c>
      <c r="F182" s="7">
        <v>-6.17</v>
      </c>
      <c r="G182" s="7">
        <v>23.98</v>
      </c>
      <c r="H182" s="7">
        <v>3.3</v>
      </c>
      <c r="I182" s="7">
        <v>100</v>
      </c>
      <c r="J182">
        <f t="shared" si="23"/>
        <v>3.4116755117513353</v>
      </c>
      <c r="K182">
        <f t="shared" si="24"/>
        <v>-0.33050047214353295</v>
      </c>
      <c r="L182">
        <f t="shared" si="25"/>
        <v>-3.7421759838948683</v>
      </c>
      <c r="M182">
        <f t="shared" si="21"/>
        <v>6.1700000000000017</v>
      </c>
      <c r="N182">
        <f t="shared" si="22"/>
        <v>0.97000000000000242</v>
      </c>
    </row>
    <row r="183" spans="1:14">
      <c r="A183" s="7">
        <v>238</v>
      </c>
      <c r="B183" s="7">
        <v>13.22</v>
      </c>
      <c r="C183" s="7">
        <v>13.22</v>
      </c>
      <c r="D183" s="8">
        <v>25.67</v>
      </c>
      <c r="E183" s="8">
        <v>21.28</v>
      </c>
      <c r="F183" s="7">
        <v>-4.38</v>
      </c>
      <c r="G183" s="7">
        <v>23.98</v>
      </c>
      <c r="H183" s="7">
        <v>1.69</v>
      </c>
      <c r="I183" s="7">
        <v>600</v>
      </c>
      <c r="J183">
        <f t="shared" si="23"/>
        <v>-5.9017595307917867</v>
      </c>
      <c r="K183">
        <f t="shared" si="24"/>
        <v>0.80530554239697638</v>
      </c>
      <c r="L183">
        <f t="shared" si="25"/>
        <v>6.7070650731887635</v>
      </c>
      <c r="M183">
        <f t="shared" si="21"/>
        <v>4.3900000000000006</v>
      </c>
      <c r="N183">
        <f t="shared" si="22"/>
        <v>-1.7800000000000011</v>
      </c>
    </row>
    <row r="184" spans="1:14">
      <c r="A184" s="7">
        <v>239</v>
      </c>
      <c r="B184" s="7">
        <v>13.285</v>
      </c>
      <c r="C184" s="7">
        <v>13.285</v>
      </c>
      <c r="D184" s="8">
        <v>26.28</v>
      </c>
      <c r="E184" s="8">
        <v>21.4</v>
      </c>
      <c r="F184" s="7">
        <v>-4.88</v>
      </c>
      <c r="G184" s="7">
        <v>23.98</v>
      </c>
      <c r="H184" s="7">
        <v>2.31</v>
      </c>
      <c r="I184" s="7">
        <v>100</v>
      </c>
      <c r="J184">
        <f t="shared" si="23"/>
        <v>2.3763147643163203</v>
      </c>
      <c r="K184">
        <f t="shared" si="24"/>
        <v>0.56390977443607815</v>
      </c>
      <c r="L184">
        <f t="shared" si="25"/>
        <v>-1.8124049898802421</v>
      </c>
      <c r="M184">
        <f t="shared" si="21"/>
        <v>4.8800000000000026</v>
      </c>
      <c r="N184">
        <f t="shared" si="22"/>
        <v>0.49000000000000199</v>
      </c>
    </row>
    <row r="185" spans="1:14">
      <c r="A185" s="7">
        <v>240</v>
      </c>
      <c r="B185" s="7">
        <v>13.26</v>
      </c>
      <c r="C185" s="7">
        <v>13.33</v>
      </c>
      <c r="D185" s="8">
        <v>26.71</v>
      </c>
      <c r="E185" s="8">
        <v>21.59</v>
      </c>
      <c r="F185" s="7">
        <v>-5.12</v>
      </c>
      <c r="G185" s="7">
        <v>24.5</v>
      </c>
      <c r="H185" s="7">
        <v>2.21</v>
      </c>
      <c r="I185" s="7">
        <v>500</v>
      </c>
      <c r="J185">
        <f t="shared" si="23"/>
        <v>1.6362252663622516</v>
      </c>
      <c r="K185">
        <f t="shared" si="24"/>
        <v>0.88785046728972561</v>
      </c>
      <c r="L185">
        <f t="shared" si="25"/>
        <v>-0.74837479907252602</v>
      </c>
      <c r="M185">
        <f t="shared" si="21"/>
        <v>5.120000000000001</v>
      </c>
      <c r="N185">
        <f t="shared" si="22"/>
        <v>0.23999999999999844</v>
      </c>
    </row>
    <row r="186" spans="1:14">
      <c r="A186" s="7">
        <v>241</v>
      </c>
      <c r="B186" s="7">
        <v>13.3</v>
      </c>
      <c r="C186" s="7">
        <v>13.28</v>
      </c>
      <c r="D186" s="8">
        <v>26.24</v>
      </c>
      <c r="E186" s="8">
        <v>21.83</v>
      </c>
      <c r="F186" s="7">
        <v>-4.41</v>
      </c>
      <c r="G186" s="7">
        <v>24.35</v>
      </c>
      <c r="H186" s="7">
        <v>1.88</v>
      </c>
      <c r="I186" s="7">
        <v>400</v>
      </c>
      <c r="J186">
        <f t="shared" si="23"/>
        <v>-1.7596405840509262</v>
      </c>
      <c r="K186">
        <f t="shared" si="24"/>
        <v>1.1116257526632627</v>
      </c>
      <c r="L186">
        <f t="shared" si="25"/>
        <v>2.8712663367141888</v>
      </c>
      <c r="M186">
        <f t="shared" si="21"/>
        <v>4.41</v>
      </c>
      <c r="N186">
        <f t="shared" si="22"/>
        <v>-0.71000000000000085</v>
      </c>
    </row>
    <row r="187" spans="1:14">
      <c r="A187" s="7">
        <v>242</v>
      </c>
      <c r="B187" s="7">
        <v>13.28</v>
      </c>
      <c r="C187" s="7">
        <v>13.28</v>
      </c>
      <c r="D187" s="8">
        <v>26.24</v>
      </c>
      <c r="E187" s="8">
        <v>21.98</v>
      </c>
      <c r="F187" s="7">
        <v>-4.26</v>
      </c>
      <c r="G187" s="7">
        <v>24.35</v>
      </c>
      <c r="H187" s="7">
        <v>1.88</v>
      </c>
      <c r="I187" s="7">
        <v>200</v>
      </c>
      <c r="J187">
        <f t="shared" si="23"/>
        <v>0</v>
      </c>
      <c r="K187">
        <f t="shared" si="24"/>
        <v>0.68712780577188337</v>
      </c>
      <c r="L187">
        <f t="shared" si="25"/>
        <v>0.68712780577188337</v>
      </c>
      <c r="M187">
        <f t="shared" si="21"/>
        <v>4.259999999999998</v>
      </c>
      <c r="N187">
        <f t="shared" si="22"/>
        <v>-0.15000000000000213</v>
      </c>
    </row>
    <row r="188" spans="1:14">
      <c r="A188" s="7">
        <v>243</v>
      </c>
      <c r="B188" s="7">
        <v>13.28</v>
      </c>
      <c r="C188" s="7">
        <v>13.27</v>
      </c>
      <c r="D188" s="8">
        <v>26.14</v>
      </c>
      <c r="E188" s="8">
        <v>22.27</v>
      </c>
      <c r="F188" s="7">
        <v>-3.87</v>
      </c>
      <c r="G188" s="7">
        <v>24.28</v>
      </c>
      <c r="H188" s="7">
        <v>1.86</v>
      </c>
      <c r="I188" s="7">
        <v>275</v>
      </c>
      <c r="J188">
        <f t="shared" si="23"/>
        <v>-0.38109756097560166</v>
      </c>
      <c r="K188">
        <f t="shared" si="24"/>
        <v>1.3193812556869844</v>
      </c>
      <c r="L188">
        <f t="shared" si="25"/>
        <v>1.7004788166625859</v>
      </c>
      <c r="M188">
        <f t="shared" si="21"/>
        <v>3.870000000000001</v>
      </c>
      <c r="N188">
        <f t="shared" si="22"/>
        <v>-0.38999999999999702</v>
      </c>
    </row>
    <row r="189" spans="1:14">
      <c r="A189" s="7">
        <v>244</v>
      </c>
      <c r="B189" s="7">
        <v>13.2301</v>
      </c>
      <c r="C189" s="7">
        <v>13.23</v>
      </c>
      <c r="D189" s="8">
        <v>25.76</v>
      </c>
      <c r="E189" s="8">
        <v>22.36</v>
      </c>
      <c r="F189" s="7">
        <v>-3.41</v>
      </c>
      <c r="G189" s="7">
        <v>24.28</v>
      </c>
      <c r="H189" s="7">
        <v>1.48</v>
      </c>
      <c r="I189" s="7">
        <v>12525</v>
      </c>
      <c r="J189">
        <f t="shared" si="23"/>
        <v>-1.4537107880642655</v>
      </c>
      <c r="K189">
        <f t="shared" si="24"/>
        <v>0.40413111809609276</v>
      </c>
      <c r="L189">
        <f t="shared" si="25"/>
        <v>1.8578419061603582</v>
      </c>
      <c r="M189">
        <f t="shared" si="21"/>
        <v>3.4000000000000021</v>
      </c>
      <c r="N189">
        <f t="shared" si="22"/>
        <v>-0.46999999999999886</v>
      </c>
    </row>
    <row r="190" spans="1:14">
      <c r="A190" s="7">
        <v>246</v>
      </c>
      <c r="B190" s="7">
        <v>13.25</v>
      </c>
      <c r="C190" s="7">
        <v>13.24</v>
      </c>
      <c r="D190" s="8">
        <v>25.86</v>
      </c>
      <c r="E190" s="8">
        <v>22.5</v>
      </c>
      <c r="F190" s="7">
        <v>-3.35</v>
      </c>
      <c r="G190" s="7">
        <v>24.2</v>
      </c>
      <c r="H190" s="7">
        <v>1.65</v>
      </c>
      <c r="I190" s="7">
        <v>300</v>
      </c>
      <c r="J190">
        <f t="shared" si="23"/>
        <v>0.38819875776396684</v>
      </c>
      <c r="K190">
        <f t="shared" si="24"/>
        <v>0.62611806797853564</v>
      </c>
      <c r="L190">
        <f t="shared" si="25"/>
        <v>0.2379193102145688</v>
      </c>
      <c r="M190">
        <f t="shared" si="21"/>
        <v>3.3599999999999994</v>
      </c>
      <c r="N190">
        <f t="shared" si="22"/>
        <v>-4.00000000000027E-2</v>
      </c>
    </row>
    <row r="191" spans="1:14">
      <c r="A191" s="7">
        <v>248</v>
      </c>
      <c r="B191" s="7">
        <v>13.2</v>
      </c>
      <c r="C191" s="7">
        <v>13.2</v>
      </c>
      <c r="D191" s="8">
        <v>25.48</v>
      </c>
      <c r="E191" s="8">
        <v>22.61</v>
      </c>
      <c r="F191" s="7">
        <v>-2.87</v>
      </c>
      <c r="G191" s="7">
        <v>24.2</v>
      </c>
      <c r="H191" s="7">
        <v>1.27</v>
      </c>
      <c r="I191" s="7">
        <v>300</v>
      </c>
      <c r="J191">
        <f t="shared" si="23"/>
        <v>-1.469450889404482</v>
      </c>
      <c r="K191">
        <f t="shared" si="24"/>
        <v>0.48888888888888637</v>
      </c>
      <c r="L191">
        <f t="shared" si="25"/>
        <v>1.9583397782933685</v>
      </c>
      <c r="M191">
        <f t="shared" si="21"/>
        <v>2.870000000000001</v>
      </c>
      <c r="N191">
        <f t="shared" si="22"/>
        <v>-0.48999999999999844</v>
      </c>
    </row>
    <row r="192" spans="1:14">
      <c r="A192" s="7">
        <v>249</v>
      </c>
      <c r="B192" s="7">
        <v>13.15</v>
      </c>
      <c r="C192" s="7">
        <v>13.15</v>
      </c>
      <c r="D192" s="8">
        <v>25</v>
      </c>
      <c r="E192" s="8">
        <v>22.76</v>
      </c>
      <c r="F192" s="7">
        <v>-2.2400000000000002</v>
      </c>
      <c r="G192" s="7">
        <v>24.2</v>
      </c>
      <c r="H192" s="7">
        <v>0.8</v>
      </c>
      <c r="I192" s="7">
        <v>300</v>
      </c>
      <c r="J192">
        <f t="shared" si="23"/>
        <v>-1.8838304552590284</v>
      </c>
      <c r="K192">
        <f t="shared" si="24"/>
        <v>0.66342326404246854</v>
      </c>
      <c r="L192">
        <f t="shared" si="25"/>
        <v>2.547253719301497</v>
      </c>
      <c r="M192">
        <f t="shared" si="21"/>
        <v>2.2399999999999984</v>
      </c>
      <c r="N192">
        <f t="shared" si="22"/>
        <v>-0.63000000000000256</v>
      </c>
    </row>
    <row r="193" spans="1:14">
      <c r="A193" s="7">
        <v>250</v>
      </c>
      <c r="B193" s="7">
        <v>13.195</v>
      </c>
      <c r="C193" s="7">
        <v>13.195</v>
      </c>
      <c r="D193" s="8">
        <v>25.43</v>
      </c>
      <c r="E193" s="8">
        <v>22.85</v>
      </c>
      <c r="F193" s="7">
        <v>-2.58</v>
      </c>
      <c r="G193" s="7">
        <v>24.2</v>
      </c>
      <c r="H193" s="7">
        <v>1.22</v>
      </c>
      <c r="I193" s="7">
        <v>250</v>
      </c>
      <c r="J193">
        <f t="shared" si="23"/>
        <v>1.7199999999999989</v>
      </c>
      <c r="K193">
        <f t="shared" si="24"/>
        <v>0.39543057996484993</v>
      </c>
      <c r="L193">
        <f t="shared" si="25"/>
        <v>-1.324569420035149</v>
      </c>
      <c r="M193">
        <f t="shared" si="21"/>
        <v>2.5799999999999983</v>
      </c>
      <c r="N193">
        <f t="shared" si="22"/>
        <v>0.33999999999999986</v>
      </c>
    </row>
    <row r="194" spans="1:14">
      <c r="A194" s="7">
        <v>252</v>
      </c>
      <c r="B194" s="7">
        <v>13.15</v>
      </c>
      <c r="C194" s="7">
        <v>13.15</v>
      </c>
      <c r="D194" s="8">
        <v>25</v>
      </c>
      <c r="E194" s="8">
        <v>23.01</v>
      </c>
      <c r="F194" s="7">
        <v>-1.99</v>
      </c>
      <c r="G194" s="7">
        <v>24.2</v>
      </c>
      <c r="H194" s="7">
        <v>0.8</v>
      </c>
      <c r="I194" s="7">
        <v>500</v>
      </c>
      <c r="J194">
        <f t="shared" si="23"/>
        <v>-1.6909162406606357</v>
      </c>
      <c r="K194">
        <f t="shared" si="24"/>
        <v>0.70021881838074451</v>
      </c>
      <c r="L194">
        <f t="shared" si="25"/>
        <v>2.39113505904138</v>
      </c>
      <c r="M194">
        <f t="shared" si="21"/>
        <v>1.9899999999999984</v>
      </c>
      <c r="N194">
        <f t="shared" si="22"/>
        <v>-0.58999999999999986</v>
      </c>
    </row>
    <row r="195" spans="1:14">
      <c r="A195" s="7">
        <v>254</v>
      </c>
      <c r="B195" s="7">
        <v>13.15</v>
      </c>
      <c r="C195" s="7">
        <v>13.15</v>
      </c>
      <c r="D195" s="8">
        <v>25</v>
      </c>
      <c r="E195" s="8">
        <v>23.11</v>
      </c>
      <c r="F195" s="7">
        <v>-1.89</v>
      </c>
      <c r="G195" s="7">
        <v>24.2</v>
      </c>
      <c r="H195" s="7">
        <v>0.8</v>
      </c>
      <c r="I195" s="7">
        <v>100</v>
      </c>
      <c r="J195">
        <f t="shared" si="23"/>
        <v>0</v>
      </c>
      <c r="K195">
        <f t="shared" si="24"/>
        <v>0.43459365493262864</v>
      </c>
      <c r="L195">
        <f t="shared" si="25"/>
        <v>0.43459365493262864</v>
      </c>
      <c r="M195">
        <f t="shared" ref="M195:M217" si="26">D195-E195</f>
        <v>1.8900000000000006</v>
      </c>
      <c r="N195">
        <f t="shared" si="22"/>
        <v>-9.9999999999997868E-2</v>
      </c>
    </row>
    <row r="196" spans="1:14">
      <c r="A196" s="7">
        <v>255</v>
      </c>
      <c r="B196" s="7">
        <v>13.15</v>
      </c>
      <c r="C196" s="7">
        <v>13.15</v>
      </c>
      <c r="D196" s="8">
        <v>25</v>
      </c>
      <c r="E196" s="8">
        <v>23.26</v>
      </c>
      <c r="F196" s="7">
        <v>-1.74</v>
      </c>
      <c r="G196" s="7">
        <v>24.2</v>
      </c>
      <c r="H196" s="7">
        <v>0.8</v>
      </c>
      <c r="I196" s="7">
        <v>100</v>
      </c>
      <c r="J196">
        <f t="shared" si="23"/>
        <v>0</v>
      </c>
      <c r="K196">
        <f t="shared" si="24"/>
        <v>0.6490696668109136</v>
      </c>
      <c r="L196">
        <f t="shared" si="25"/>
        <v>0.6490696668109136</v>
      </c>
      <c r="M196">
        <f t="shared" si="26"/>
        <v>1.7399999999999984</v>
      </c>
      <c r="N196">
        <f t="shared" ref="N196:N217" si="27">M196-M195</f>
        <v>-0.15000000000000213</v>
      </c>
    </row>
    <row r="197" spans="1:14">
      <c r="A197" s="7">
        <v>256</v>
      </c>
      <c r="B197" s="7">
        <v>13.14</v>
      </c>
      <c r="C197" s="7">
        <v>13.12</v>
      </c>
      <c r="D197" s="8">
        <v>24.71</v>
      </c>
      <c r="E197" s="8">
        <v>23.33</v>
      </c>
      <c r="F197" s="7">
        <v>-1.38</v>
      </c>
      <c r="G197" s="7">
        <v>24.05</v>
      </c>
      <c r="H197" s="7">
        <v>0.66</v>
      </c>
      <c r="I197" s="7">
        <v>2609</v>
      </c>
      <c r="J197">
        <f t="shared" si="23"/>
        <v>-1.1599999999999966</v>
      </c>
      <c r="K197">
        <f t="shared" si="24"/>
        <v>0.30094582975063083</v>
      </c>
      <c r="L197">
        <f t="shared" si="25"/>
        <v>1.4609458297506275</v>
      </c>
      <c r="M197">
        <f t="shared" si="26"/>
        <v>1.3800000000000026</v>
      </c>
      <c r="N197">
        <f t="shared" si="27"/>
        <v>-0.35999999999999588</v>
      </c>
    </row>
    <row r="198" spans="1:14">
      <c r="A198" s="7">
        <v>257</v>
      </c>
      <c r="B198" s="7">
        <v>13.12</v>
      </c>
      <c r="C198" s="7">
        <v>13</v>
      </c>
      <c r="D198" s="8">
        <v>23.57</v>
      </c>
      <c r="E198" s="8">
        <v>23.21</v>
      </c>
      <c r="F198" s="7">
        <v>-0.36</v>
      </c>
      <c r="G198" s="7">
        <v>23.14</v>
      </c>
      <c r="H198" s="7">
        <v>0.44</v>
      </c>
      <c r="I198" s="7">
        <v>3500</v>
      </c>
      <c r="J198">
        <f t="shared" si="23"/>
        <v>-4.6135167948199127</v>
      </c>
      <c r="K198">
        <f t="shared" si="24"/>
        <v>-0.51435919417058495</v>
      </c>
      <c r="L198">
        <f t="shared" si="25"/>
        <v>4.0991576006493275</v>
      </c>
      <c r="M198">
        <f t="shared" si="26"/>
        <v>0.35999999999999943</v>
      </c>
      <c r="N198">
        <f t="shared" si="27"/>
        <v>-1.0200000000000031</v>
      </c>
    </row>
    <row r="199" spans="1:14">
      <c r="A199" s="7">
        <v>258</v>
      </c>
      <c r="B199" s="7">
        <v>13</v>
      </c>
      <c r="C199" s="7">
        <v>13.04</v>
      </c>
      <c r="D199" s="8">
        <v>23.95</v>
      </c>
      <c r="E199" s="8">
        <v>23.21</v>
      </c>
      <c r="F199" s="7">
        <v>-0.75</v>
      </c>
      <c r="G199" s="7">
        <v>23.44</v>
      </c>
      <c r="H199" s="7">
        <v>0.51</v>
      </c>
      <c r="I199" s="7">
        <v>900</v>
      </c>
      <c r="J199">
        <f t="shared" si="23"/>
        <v>1.6122189223589267</v>
      </c>
      <c r="K199">
        <f t="shared" si="24"/>
        <v>0</v>
      </c>
      <c r="L199">
        <f t="shared" si="25"/>
        <v>-1.6122189223589267</v>
      </c>
      <c r="M199">
        <f t="shared" si="26"/>
        <v>0.73999999999999844</v>
      </c>
      <c r="N199">
        <f t="shared" si="27"/>
        <v>0.37999999999999901</v>
      </c>
    </row>
    <row r="200" spans="1:14">
      <c r="A200" s="7">
        <v>259</v>
      </c>
      <c r="B200" s="7">
        <v>13.06</v>
      </c>
      <c r="C200" s="7">
        <v>13.035</v>
      </c>
      <c r="D200" s="8">
        <v>23.91</v>
      </c>
      <c r="E200" s="8">
        <v>23.07</v>
      </c>
      <c r="F200" s="7">
        <v>-0.84</v>
      </c>
      <c r="G200" s="7">
        <v>23.25</v>
      </c>
      <c r="H200" s="7">
        <v>0.65</v>
      </c>
      <c r="I200" s="7">
        <v>1900</v>
      </c>
      <c r="J200">
        <f t="shared" si="23"/>
        <v>-0.16701461377870208</v>
      </c>
      <c r="K200">
        <f t="shared" si="24"/>
        <v>-0.60318828091340182</v>
      </c>
      <c r="L200">
        <f t="shared" si="25"/>
        <v>-0.43617366713469974</v>
      </c>
      <c r="M200">
        <f t="shared" si="26"/>
        <v>0.83999999999999986</v>
      </c>
      <c r="N200">
        <f t="shared" si="27"/>
        <v>0.10000000000000142</v>
      </c>
    </row>
    <row r="201" spans="1:14">
      <c r="A201" s="7">
        <v>260</v>
      </c>
      <c r="B201" s="7">
        <v>13.0517</v>
      </c>
      <c r="C201" s="7">
        <v>13</v>
      </c>
      <c r="D201" s="8">
        <v>23.57</v>
      </c>
      <c r="E201" s="8">
        <v>22.86</v>
      </c>
      <c r="F201" s="7">
        <v>-0.71</v>
      </c>
      <c r="G201" s="7">
        <v>22.86</v>
      </c>
      <c r="H201" s="7">
        <v>0.72</v>
      </c>
      <c r="I201" s="7">
        <v>2701</v>
      </c>
      <c r="J201">
        <f t="shared" si="23"/>
        <v>-1.4219991635299032</v>
      </c>
      <c r="K201">
        <f t="shared" si="24"/>
        <v>-0.91027308192458101</v>
      </c>
      <c r="L201">
        <f t="shared" si="25"/>
        <v>0.51172608160532218</v>
      </c>
      <c r="M201">
        <f t="shared" si="26"/>
        <v>0.71000000000000085</v>
      </c>
      <c r="N201">
        <f t="shared" si="27"/>
        <v>-0.12999999999999901</v>
      </c>
    </row>
    <row r="202" spans="1:14">
      <c r="A202" s="7">
        <v>261</v>
      </c>
      <c r="B202" s="7">
        <v>13.02</v>
      </c>
      <c r="C202" s="7">
        <v>12.98</v>
      </c>
      <c r="D202" s="8">
        <v>23.38</v>
      </c>
      <c r="E202" s="8">
        <v>22.58</v>
      </c>
      <c r="F202" s="7">
        <v>-0.81</v>
      </c>
      <c r="G202" s="7">
        <v>22.55</v>
      </c>
      <c r="H202" s="7">
        <v>0.83</v>
      </c>
      <c r="I202" s="7">
        <v>900</v>
      </c>
      <c r="J202">
        <f t="shared" si="23"/>
        <v>-0.8061094611794708</v>
      </c>
      <c r="K202">
        <f t="shared" si="24"/>
        <v>-1.2248468941382378</v>
      </c>
      <c r="L202">
        <f t="shared" si="25"/>
        <v>-0.41873743295876698</v>
      </c>
      <c r="M202">
        <f t="shared" si="26"/>
        <v>0.80000000000000071</v>
      </c>
      <c r="N202">
        <f t="shared" si="27"/>
        <v>8.9999999999999858E-2</v>
      </c>
    </row>
    <row r="203" spans="1:14">
      <c r="A203" s="7">
        <v>262</v>
      </c>
      <c r="B203" s="7">
        <v>12.94</v>
      </c>
      <c r="C203" s="7">
        <v>12.95</v>
      </c>
      <c r="D203" s="8">
        <v>23.1</v>
      </c>
      <c r="E203" s="8">
        <v>22.37</v>
      </c>
      <c r="F203" s="7">
        <v>-0.73</v>
      </c>
      <c r="G203" s="7">
        <v>22.63</v>
      </c>
      <c r="H203" s="7">
        <v>0.47</v>
      </c>
      <c r="I203" s="7">
        <v>700</v>
      </c>
      <c r="J203">
        <f t="shared" si="23"/>
        <v>-1.1976047904191514</v>
      </c>
      <c r="K203">
        <f t="shared" si="24"/>
        <v>-0.93002657218776486</v>
      </c>
      <c r="L203">
        <f t="shared" si="25"/>
        <v>0.2675782182313865</v>
      </c>
      <c r="M203">
        <f t="shared" si="26"/>
        <v>0.73000000000000043</v>
      </c>
      <c r="N203">
        <f t="shared" si="27"/>
        <v>-7.0000000000000284E-2</v>
      </c>
    </row>
    <row r="204" spans="1:14">
      <c r="A204" s="7">
        <v>263</v>
      </c>
      <c r="B204" s="7">
        <v>12.95</v>
      </c>
      <c r="C204" s="7">
        <v>12.95</v>
      </c>
      <c r="D204" s="8">
        <v>23.1</v>
      </c>
      <c r="E204" s="8">
        <v>22.28</v>
      </c>
      <c r="F204" s="7">
        <v>-0.82</v>
      </c>
      <c r="G204" s="7">
        <v>22.63</v>
      </c>
      <c r="H204" s="7">
        <v>0.47</v>
      </c>
      <c r="I204" s="7">
        <v>500</v>
      </c>
      <c r="J204">
        <f t="shared" si="23"/>
        <v>0</v>
      </c>
      <c r="K204">
        <f t="shared" si="24"/>
        <v>-0.40232454179704896</v>
      </c>
      <c r="L204">
        <f t="shared" si="25"/>
        <v>-0.40232454179704896</v>
      </c>
      <c r="M204">
        <f t="shared" si="26"/>
        <v>0.82000000000000028</v>
      </c>
      <c r="N204">
        <f t="shared" si="27"/>
        <v>8.9999999999999858E-2</v>
      </c>
    </row>
    <row r="205" spans="1:14">
      <c r="A205" s="7">
        <v>264</v>
      </c>
      <c r="B205" s="7">
        <v>12.95</v>
      </c>
      <c r="C205" s="7">
        <v>12.97</v>
      </c>
      <c r="D205" s="8">
        <v>23.29</v>
      </c>
      <c r="E205" s="8">
        <v>22.17</v>
      </c>
      <c r="F205" s="7">
        <v>-1.1200000000000001</v>
      </c>
      <c r="G205" s="7">
        <v>22.78</v>
      </c>
      <c r="H205" s="7">
        <v>0.51</v>
      </c>
      <c r="I205" s="7">
        <v>300</v>
      </c>
      <c r="J205">
        <f t="shared" si="23"/>
        <v>0.82251082251081264</v>
      </c>
      <c r="K205">
        <f t="shared" si="24"/>
        <v>-0.4937163375224391</v>
      </c>
      <c r="L205">
        <f t="shared" si="25"/>
        <v>-1.3162271600332518</v>
      </c>
      <c r="M205">
        <f t="shared" si="26"/>
        <v>1.1199999999999974</v>
      </c>
      <c r="N205">
        <f t="shared" si="27"/>
        <v>0.29999999999999716</v>
      </c>
    </row>
    <row r="206" spans="1:14">
      <c r="A206" s="7">
        <v>265</v>
      </c>
      <c r="B206" s="7">
        <v>12.95</v>
      </c>
      <c r="C206" s="7">
        <v>12.95</v>
      </c>
      <c r="D206" s="8">
        <v>23.1</v>
      </c>
      <c r="E206" s="8">
        <v>22.15</v>
      </c>
      <c r="F206" s="7">
        <v>-0.95</v>
      </c>
      <c r="G206" s="7">
        <v>22.78</v>
      </c>
      <c r="H206" s="7">
        <v>0.32</v>
      </c>
      <c r="I206" s="7">
        <v>1100</v>
      </c>
      <c r="J206">
        <f t="shared" si="23"/>
        <v>-0.81580077286388042</v>
      </c>
      <c r="K206">
        <f t="shared" si="24"/>
        <v>-9.0211998195774135E-2</v>
      </c>
      <c r="L206">
        <f t="shared" si="25"/>
        <v>0.72558877466810623</v>
      </c>
      <c r="M206">
        <f t="shared" si="26"/>
        <v>0.95000000000000284</v>
      </c>
      <c r="N206">
        <f t="shared" si="27"/>
        <v>-0.1699999999999946</v>
      </c>
    </row>
    <row r="207" spans="1:14">
      <c r="A207" s="7">
        <v>266</v>
      </c>
      <c r="B207" s="7">
        <v>12.97</v>
      </c>
      <c r="C207" s="7">
        <v>12.975</v>
      </c>
      <c r="D207" s="8">
        <v>23.34</v>
      </c>
      <c r="E207" s="8">
        <v>22.18</v>
      </c>
      <c r="F207" s="7">
        <v>-1.1599999999999999</v>
      </c>
      <c r="G207" s="7">
        <v>22.82</v>
      </c>
      <c r="H207" s="7">
        <v>0.52</v>
      </c>
      <c r="I207" s="7">
        <v>1900</v>
      </c>
      <c r="J207">
        <f t="shared" si="23"/>
        <v>1.0389610389610322</v>
      </c>
      <c r="K207">
        <f t="shared" si="24"/>
        <v>0.1354401805869126</v>
      </c>
      <c r="L207">
        <f t="shared" si="25"/>
        <v>-0.90352085837411966</v>
      </c>
      <c r="M207">
        <f t="shared" si="26"/>
        <v>1.1600000000000001</v>
      </c>
      <c r="N207">
        <f t="shared" si="27"/>
        <v>0.2099999999999973</v>
      </c>
    </row>
    <row r="208" spans="1:14">
      <c r="A208" s="7">
        <v>267</v>
      </c>
      <c r="B208" s="7">
        <v>12.96</v>
      </c>
      <c r="C208" s="7">
        <v>12.96</v>
      </c>
      <c r="D208" s="8">
        <v>23.19</v>
      </c>
      <c r="E208" s="8">
        <v>22.3</v>
      </c>
      <c r="F208" s="7">
        <v>-0.9</v>
      </c>
      <c r="G208" s="7">
        <v>22.82</v>
      </c>
      <c r="H208" s="7">
        <v>0.37</v>
      </c>
      <c r="I208" s="7">
        <v>100</v>
      </c>
      <c r="J208">
        <f t="shared" si="23"/>
        <v>-0.64267352185089366</v>
      </c>
      <c r="K208">
        <f t="shared" si="24"/>
        <v>0.54102795311091523</v>
      </c>
      <c r="L208">
        <f t="shared" si="25"/>
        <v>1.1837014749618089</v>
      </c>
      <c r="M208">
        <f t="shared" si="26"/>
        <v>0.89000000000000057</v>
      </c>
      <c r="N208">
        <f t="shared" si="27"/>
        <v>-0.26999999999999957</v>
      </c>
    </row>
    <row r="209" spans="1:14">
      <c r="A209" s="7">
        <v>269</v>
      </c>
      <c r="B209" s="7">
        <v>12.96</v>
      </c>
      <c r="C209" s="7">
        <v>12.93</v>
      </c>
      <c r="D209" s="8">
        <v>22.91</v>
      </c>
      <c r="E209" s="8">
        <v>22.32</v>
      </c>
      <c r="F209" s="7">
        <v>-0.59</v>
      </c>
      <c r="G209" s="7">
        <v>22.59</v>
      </c>
      <c r="H209" s="7">
        <v>0.32</v>
      </c>
      <c r="I209" s="7">
        <v>500</v>
      </c>
      <c r="J209">
        <f t="shared" si="23"/>
        <v>-1.2074169900819367</v>
      </c>
      <c r="K209">
        <f t="shared" si="24"/>
        <v>8.96860986547066E-2</v>
      </c>
      <c r="L209">
        <f t="shared" si="25"/>
        <v>1.2971030887366433</v>
      </c>
      <c r="M209">
        <f t="shared" si="26"/>
        <v>0.58999999999999986</v>
      </c>
      <c r="N209">
        <f t="shared" si="27"/>
        <v>-0.30000000000000071</v>
      </c>
    </row>
    <row r="210" spans="1:14">
      <c r="A210" s="7">
        <v>270</v>
      </c>
      <c r="B210" s="7">
        <v>12.95</v>
      </c>
      <c r="C210" s="7">
        <v>12.94</v>
      </c>
      <c r="D210" s="8">
        <v>23</v>
      </c>
      <c r="E210" s="8">
        <v>22.29</v>
      </c>
      <c r="F210" s="7">
        <v>-0.71</v>
      </c>
      <c r="G210" s="7">
        <v>22.51</v>
      </c>
      <c r="H210" s="7">
        <v>0.49</v>
      </c>
      <c r="I210" s="7">
        <v>200</v>
      </c>
      <c r="J210">
        <f t="shared" si="23"/>
        <v>0.39284155390659042</v>
      </c>
      <c r="K210">
        <f t="shared" si="24"/>
        <v>-0.13440860215054273</v>
      </c>
      <c r="L210">
        <f t="shared" si="25"/>
        <v>-0.52725015605713321</v>
      </c>
      <c r="M210">
        <f t="shared" si="26"/>
        <v>0.71000000000000085</v>
      </c>
      <c r="N210">
        <f t="shared" si="27"/>
        <v>0.12000000000000099</v>
      </c>
    </row>
    <row r="211" spans="1:14">
      <c r="A211" s="7">
        <v>271</v>
      </c>
      <c r="B211" s="7">
        <v>12.96</v>
      </c>
      <c r="C211" s="7">
        <v>12.93</v>
      </c>
      <c r="D211" s="8">
        <v>22.91</v>
      </c>
      <c r="E211" s="8">
        <v>22.19</v>
      </c>
      <c r="F211" s="7">
        <v>-0.72</v>
      </c>
      <c r="G211" s="7">
        <v>22.28</v>
      </c>
      <c r="H211" s="7">
        <v>0.63</v>
      </c>
      <c r="I211" s="7">
        <v>700</v>
      </c>
      <c r="J211">
        <f t="shared" si="23"/>
        <v>-0.39130434782608636</v>
      </c>
      <c r="K211">
        <f t="shared" si="24"/>
        <v>-0.44863167339613219</v>
      </c>
      <c r="L211">
        <f t="shared" si="25"/>
        <v>-5.7327325570045828E-2</v>
      </c>
      <c r="M211">
        <f t="shared" si="26"/>
        <v>0.71999999999999886</v>
      </c>
      <c r="N211">
        <f t="shared" si="27"/>
        <v>9.9999999999980105E-3</v>
      </c>
    </row>
    <row r="212" spans="1:14">
      <c r="A212" s="7">
        <v>272</v>
      </c>
      <c r="B212" s="7">
        <v>12.928699999999999</v>
      </c>
      <c r="C212" s="7">
        <v>12.928699999999999</v>
      </c>
      <c r="D212" s="8">
        <v>22.9</v>
      </c>
      <c r="E212" s="8">
        <v>22.06</v>
      </c>
      <c r="F212" s="7">
        <v>-0.84</v>
      </c>
      <c r="G212" s="7">
        <v>22.28</v>
      </c>
      <c r="H212" s="7">
        <v>0.62</v>
      </c>
      <c r="I212" s="7">
        <v>879</v>
      </c>
      <c r="J212">
        <f t="shared" ref="J212:J217" si="28">(D212-D211)/D211*100</f>
        <v>-4.3649061545183603E-2</v>
      </c>
      <c r="K212">
        <f t="shared" ref="K212:K217" si="29">(E212-E211)/E211*100</f>
        <v>-0.5858494817485469</v>
      </c>
      <c r="L212">
        <f t="shared" ref="L212:L217" si="30">K212-J212</f>
        <v>-0.54220042020336334</v>
      </c>
      <c r="M212">
        <f t="shared" si="26"/>
        <v>0.83999999999999986</v>
      </c>
      <c r="N212">
        <f t="shared" si="27"/>
        <v>0.12000000000000099</v>
      </c>
    </row>
    <row r="213" spans="1:14">
      <c r="A213" s="7">
        <v>273</v>
      </c>
      <c r="B213" s="7">
        <v>12.901</v>
      </c>
      <c r="C213" s="7">
        <v>12.901</v>
      </c>
      <c r="D213" s="8">
        <v>22.63</v>
      </c>
      <c r="E213" s="8">
        <v>21.99</v>
      </c>
      <c r="F213" s="7">
        <v>-0.64</v>
      </c>
      <c r="G213" s="7">
        <v>22.28</v>
      </c>
      <c r="H213" s="7">
        <v>0.35</v>
      </c>
      <c r="I213" s="7">
        <v>100</v>
      </c>
      <c r="J213">
        <f t="shared" si="28"/>
        <v>-1.1790393013100418</v>
      </c>
      <c r="K213">
        <f t="shared" si="29"/>
        <v>-0.31731640979147907</v>
      </c>
      <c r="L213">
        <f t="shared" si="30"/>
        <v>0.86172289151856263</v>
      </c>
      <c r="M213">
        <f t="shared" si="26"/>
        <v>0.64000000000000057</v>
      </c>
      <c r="N213">
        <f t="shared" si="27"/>
        <v>-0.19999999999999929</v>
      </c>
    </row>
    <row r="214" spans="1:14">
      <c r="A214" s="7">
        <v>275</v>
      </c>
      <c r="B214" s="7">
        <v>12.925000000000001</v>
      </c>
      <c r="C214" s="7">
        <v>12.9</v>
      </c>
      <c r="D214" s="8">
        <v>22.62</v>
      </c>
      <c r="E214" s="8">
        <v>21.84</v>
      </c>
      <c r="F214" s="7">
        <v>-0.78</v>
      </c>
      <c r="G214" s="7">
        <v>22.09</v>
      </c>
      <c r="H214" s="7">
        <v>0.54</v>
      </c>
      <c r="I214" s="7">
        <v>500</v>
      </c>
      <c r="J214">
        <f t="shared" si="28"/>
        <v>-4.4189129474140568E-2</v>
      </c>
      <c r="K214">
        <f t="shared" si="29"/>
        <v>-0.68212824010913409</v>
      </c>
      <c r="L214">
        <f t="shared" si="30"/>
        <v>-0.63793911063499353</v>
      </c>
      <c r="M214">
        <f t="shared" si="26"/>
        <v>0.78000000000000114</v>
      </c>
      <c r="N214">
        <f t="shared" si="27"/>
        <v>0.14000000000000057</v>
      </c>
    </row>
    <row r="215" spans="1:14">
      <c r="A215" s="7">
        <v>276</v>
      </c>
      <c r="B215" s="7">
        <v>12.94</v>
      </c>
      <c r="C215" s="7">
        <v>13.1</v>
      </c>
      <c r="D215" s="8">
        <v>24.52</v>
      </c>
      <c r="E215" s="8">
        <v>21.82</v>
      </c>
      <c r="F215" s="7">
        <v>-2.7</v>
      </c>
      <c r="G215" s="7">
        <v>23.32</v>
      </c>
      <c r="H215" s="7">
        <v>1.2</v>
      </c>
      <c r="I215" s="7">
        <v>14451</v>
      </c>
      <c r="J215">
        <f t="shared" si="28"/>
        <v>8.3996463306808078</v>
      </c>
      <c r="K215">
        <f t="shared" si="29"/>
        <v>-9.1575091575089626E-2</v>
      </c>
      <c r="L215">
        <f t="shared" si="30"/>
        <v>-8.4912214222558973</v>
      </c>
      <c r="M215">
        <f t="shared" si="26"/>
        <v>2.6999999999999993</v>
      </c>
      <c r="N215">
        <f t="shared" si="27"/>
        <v>1.9199999999999982</v>
      </c>
    </row>
    <row r="216" spans="1:14">
      <c r="A216" s="7">
        <v>277</v>
      </c>
      <c r="B216" s="7">
        <v>13.089499999999999</v>
      </c>
      <c r="C216" s="7">
        <v>13.05</v>
      </c>
      <c r="D216" s="8">
        <v>24.05</v>
      </c>
      <c r="E216" s="8">
        <v>21.82</v>
      </c>
      <c r="F216" s="7">
        <v>-2.23</v>
      </c>
      <c r="G216" s="7">
        <v>23.02</v>
      </c>
      <c r="H216" s="7">
        <v>1.03</v>
      </c>
      <c r="I216" s="7">
        <v>16262</v>
      </c>
      <c r="J216">
        <f t="shared" si="28"/>
        <v>-1.9168026101141877</v>
      </c>
      <c r="K216">
        <f t="shared" si="29"/>
        <v>0</v>
      </c>
      <c r="L216">
        <f t="shared" si="30"/>
        <v>1.9168026101141877</v>
      </c>
      <c r="M216">
        <f t="shared" si="26"/>
        <v>2.2300000000000004</v>
      </c>
      <c r="N216">
        <f t="shared" si="27"/>
        <v>-0.46999999999999886</v>
      </c>
    </row>
    <row r="217" spans="1:14">
      <c r="A217" s="7">
        <v>278</v>
      </c>
      <c r="B217" s="7">
        <v>13.03</v>
      </c>
      <c r="C217" s="7">
        <v>13.03</v>
      </c>
      <c r="D217" s="8">
        <v>23.86</v>
      </c>
      <c r="E217" s="8">
        <v>21.9</v>
      </c>
      <c r="F217" s="7">
        <v>-1.95</v>
      </c>
      <c r="G217" s="7">
        <v>23.02</v>
      </c>
      <c r="H217" s="7">
        <v>0.84</v>
      </c>
      <c r="I217" s="7">
        <v>1200</v>
      </c>
      <c r="J217">
        <f t="shared" si="28"/>
        <v>-0.79002079002079528</v>
      </c>
      <c r="K217">
        <f t="shared" si="29"/>
        <v>0.3666361136571874</v>
      </c>
      <c r="L217">
        <f t="shared" si="30"/>
        <v>1.1566569036779826</v>
      </c>
      <c r="M217">
        <f t="shared" si="26"/>
        <v>1.9600000000000009</v>
      </c>
      <c r="N217">
        <f t="shared" si="27"/>
        <v>-0.26999999999999957</v>
      </c>
    </row>
    <row r="218" spans="1:14">
      <c r="A218" s="7">
        <v>281</v>
      </c>
      <c r="B218" s="7">
        <v>13.02</v>
      </c>
      <c r="C218" s="7">
        <v>12.997</v>
      </c>
      <c r="D218" s="8">
        <v>23.55</v>
      </c>
      <c r="E218" s="8">
        <v>21.98</v>
      </c>
      <c r="F218" s="7">
        <v>-1.56</v>
      </c>
      <c r="G218" s="7">
        <v>22.84</v>
      </c>
      <c r="H218" s="7">
        <v>0.7</v>
      </c>
      <c r="I218" s="7">
        <v>6012</v>
      </c>
    </row>
    <row r="219" spans="1:14">
      <c r="A219" s="7">
        <v>282</v>
      </c>
      <c r="B219" s="7">
        <v>13</v>
      </c>
      <c r="C219" s="7">
        <v>12.99</v>
      </c>
      <c r="D219" s="8">
        <v>23.48</v>
      </c>
      <c r="E219" s="8">
        <v>22.01</v>
      </c>
      <c r="F219" s="7">
        <v>-1.47</v>
      </c>
      <c r="G219" s="7">
        <v>22.77</v>
      </c>
      <c r="H219" s="7">
        <v>0.71</v>
      </c>
      <c r="I219" s="7">
        <v>1100</v>
      </c>
    </row>
    <row r="220" spans="1:14">
      <c r="A220" s="7">
        <v>283</v>
      </c>
      <c r="B220" s="7">
        <v>13.01</v>
      </c>
      <c r="C220" s="7">
        <v>13.01</v>
      </c>
      <c r="D220" s="8">
        <v>23.67</v>
      </c>
      <c r="E220" s="8">
        <v>22.06</v>
      </c>
      <c r="F220" s="7">
        <v>-1.61</v>
      </c>
      <c r="G220" s="7">
        <v>22.77</v>
      </c>
      <c r="H220" s="7">
        <v>0.9</v>
      </c>
      <c r="I220" s="7">
        <v>1400</v>
      </c>
    </row>
    <row r="221" spans="1:14">
      <c r="A221" s="7">
        <v>286</v>
      </c>
      <c r="B221" s="7">
        <v>13.045</v>
      </c>
      <c r="C221" s="7">
        <v>12.98</v>
      </c>
      <c r="D221" s="8">
        <v>23.38</v>
      </c>
      <c r="E221" s="8">
        <v>21.9</v>
      </c>
      <c r="F221" s="7">
        <v>-1.49</v>
      </c>
      <c r="G221" s="7">
        <v>22.27</v>
      </c>
      <c r="H221" s="7">
        <v>1.1200000000000001</v>
      </c>
      <c r="I221" s="7">
        <v>1400</v>
      </c>
    </row>
    <row r="222" spans="1:14">
      <c r="A222" s="7">
        <v>288</v>
      </c>
      <c r="B222" s="7">
        <v>13.018700000000001</v>
      </c>
      <c r="C222" s="7">
        <v>12.97</v>
      </c>
      <c r="D222" s="8">
        <v>23.29</v>
      </c>
      <c r="E222" s="8">
        <v>21.65</v>
      </c>
      <c r="F222" s="7">
        <v>-1.64</v>
      </c>
      <c r="G222" s="7">
        <v>21.89</v>
      </c>
      <c r="H222" s="7">
        <v>1.39</v>
      </c>
      <c r="I222" s="7">
        <v>2100</v>
      </c>
    </row>
    <row r="223" spans="1:14">
      <c r="A223" s="7">
        <v>289</v>
      </c>
      <c r="B223" s="7">
        <v>12.9998</v>
      </c>
      <c r="C223" s="7">
        <v>13.04</v>
      </c>
      <c r="D223" s="8">
        <v>23.95</v>
      </c>
      <c r="E223" s="8">
        <v>21.36</v>
      </c>
      <c r="F223" s="7">
        <v>-2.59</v>
      </c>
      <c r="G223" s="7">
        <v>22.2</v>
      </c>
      <c r="H223" s="7">
        <v>1.75</v>
      </c>
      <c r="I223" s="7">
        <v>3100</v>
      </c>
    </row>
    <row r="224" spans="1:14">
      <c r="A224" s="7">
        <v>290</v>
      </c>
      <c r="B224" s="7">
        <v>13.04</v>
      </c>
      <c r="C224" s="7">
        <v>12.9558</v>
      </c>
      <c r="D224" s="8">
        <v>23.15</v>
      </c>
      <c r="E224" s="8">
        <v>21</v>
      </c>
      <c r="F224" s="7">
        <v>-2.16</v>
      </c>
      <c r="G224" s="7">
        <v>21.56</v>
      </c>
      <c r="H224" s="7">
        <v>1.6</v>
      </c>
      <c r="I224" s="7">
        <v>7194</v>
      </c>
    </row>
    <row r="225" spans="1:9">
      <c r="A225" s="7">
        <v>292</v>
      </c>
      <c r="B225" s="7">
        <v>12.96</v>
      </c>
      <c r="C225" s="7">
        <v>12.97</v>
      </c>
      <c r="D225" s="8">
        <v>23.29</v>
      </c>
      <c r="E225" s="8">
        <v>20.65</v>
      </c>
      <c r="F225" s="7">
        <v>-2.64</v>
      </c>
      <c r="G225" s="7">
        <v>21.64</v>
      </c>
      <c r="H225" s="7">
        <v>1.65</v>
      </c>
      <c r="I225" s="7">
        <v>500</v>
      </c>
    </row>
    <row r="226" spans="1:9">
      <c r="A226" s="7">
        <v>293</v>
      </c>
      <c r="B226" s="7">
        <v>12.98</v>
      </c>
      <c r="C226" s="7">
        <v>12.97</v>
      </c>
      <c r="D226" s="8">
        <v>23.29</v>
      </c>
      <c r="E226" s="8">
        <v>20.309999999999999</v>
      </c>
      <c r="F226" s="7">
        <v>-2.98</v>
      </c>
      <c r="G226" s="7">
        <v>21.56</v>
      </c>
      <c r="H226" s="7">
        <v>1.73</v>
      </c>
      <c r="I226" s="7">
        <v>933</v>
      </c>
    </row>
    <row r="227" spans="1:9">
      <c r="A227" s="7">
        <v>295</v>
      </c>
      <c r="B227" s="7">
        <v>12.96</v>
      </c>
      <c r="C227" s="7">
        <v>12.9725</v>
      </c>
      <c r="D227" s="8">
        <v>23.31</v>
      </c>
      <c r="E227" s="8">
        <v>20.12</v>
      </c>
      <c r="F227" s="7">
        <v>-3.19</v>
      </c>
      <c r="G227" s="7">
        <v>21.65</v>
      </c>
      <c r="H227" s="7">
        <v>1.66</v>
      </c>
      <c r="I227" s="7">
        <v>200</v>
      </c>
    </row>
    <row r="228" spans="1:9">
      <c r="A228" s="7">
        <v>297</v>
      </c>
      <c r="B228" s="7">
        <v>13</v>
      </c>
      <c r="C228" s="7">
        <v>13</v>
      </c>
      <c r="D228" s="8">
        <v>23.57</v>
      </c>
      <c r="E228" s="8">
        <v>19.989999999999998</v>
      </c>
      <c r="F228" s="7">
        <v>-3.58</v>
      </c>
      <c r="G228" s="7">
        <v>21.65</v>
      </c>
      <c r="H228" s="7">
        <v>1.92</v>
      </c>
      <c r="I228" s="7">
        <v>300</v>
      </c>
    </row>
    <row r="229" spans="1:9">
      <c r="A229" s="7">
        <v>298</v>
      </c>
      <c r="B229" s="7">
        <v>13.01</v>
      </c>
      <c r="C229" s="7">
        <v>13</v>
      </c>
      <c r="D229" s="8">
        <v>23.57</v>
      </c>
      <c r="E229" s="8">
        <v>19.850000000000001</v>
      </c>
      <c r="F229" s="7">
        <v>-3.73</v>
      </c>
      <c r="G229" s="7">
        <v>21.58</v>
      </c>
      <c r="H229" s="7">
        <v>2</v>
      </c>
      <c r="I229" s="7">
        <v>2600</v>
      </c>
    </row>
    <row r="230" spans="1:9">
      <c r="A230" s="7">
        <v>299</v>
      </c>
      <c r="B230" s="7">
        <v>12.988</v>
      </c>
      <c r="C230" s="7">
        <v>12.988</v>
      </c>
      <c r="D230" s="8">
        <v>23.46</v>
      </c>
      <c r="E230" s="8">
        <v>19.8</v>
      </c>
      <c r="F230" s="7">
        <v>-3.66</v>
      </c>
      <c r="G230" s="7">
        <v>21.58</v>
      </c>
      <c r="H230" s="7">
        <v>1.88</v>
      </c>
      <c r="I230" s="7">
        <v>1200</v>
      </c>
    </row>
    <row r="231" spans="1:9">
      <c r="A231" s="7">
        <v>300</v>
      </c>
      <c r="B231" s="7">
        <v>13</v>
      </c>
      <c r="C231" s="7">
        <v>13</v>
      </c>
      <c r="D231" s="8">
        <v>23.57</v>
      </c>
      <c r="E231" s="8">
        <v>19.739999999999998</v>
      </c>
      <c r="F231" s="7">
        <v>-3.84</v>
      </c>
      <c r="G231" s="7">
        <v>21.58</v>
      </c>
      <c r="H231" s="7">
        <v>2</v>
      </c>
      <c r="I231" s="7">
        <v>100</v>
      </c>
    </row>
    <row r="232" spans="1:9">
      <c r="A232" s="7">
        <v>301</v>
      </c>
      <c r="B232" s="7">
        <v>12.97</v>
      </c>
      <c r="C232" s="7">
        <v>12.97</v>
      </c>
      <c r="D232" s="8">
        <v>23.29</v>
      </c>
      <c r="E232" s="8">
        <v>19.739999999999998</v>
      </c>
      <c r="F232" s="7">
        <v>-3.55</v>
      </c>
      <c r="G232" s="7">
        <v>21.58</v>
      </c>
      <c r="H232" s="7">
        <v>1.71</v>
      </c>
      <c r="I232" s="7">
        <v>200</v>
      </c>
    </row>
    <row r="233" spans="1:9">
      <c r="A233" s="7">
        <v>302</v>
      </c>
      <c r="B233" s="7">
        <v>12.97</v>
      </c>
      <c r="C233" s="7">
        <v>13</v>
      </c>
      <c r="D233" s="8">
        <v>23.57</v>
      </c>
      <c r="E233" s="8">
        <v>19.75</v>
      </c>
      <c r="F233" s="7">
        <v>-3.82</v>
      </c>
      <c r="G233" s="7">
        <v>21.81</v>
      </c>
      <c r="H233" s="7">
        <v>1.77</v>
      </c>
      <c r="I233" s="7">
        <v>900</v>
      </c>
    </row>
    <row r="234" spans="1:9">
      <c r="A234" s="7">
        <v>303</v>
      </c>
      <c r="B234" s="7">
        <v>13.01</v>
      </c>
      <c r="C234" s="7">
        <v>13.01</v>
      </c>
      <c r="D234" s="8">
        <v>23.67</v>
      </c>
      <c r="E234" s="8">
        <v>19.79</v>
      </c>
      <c r="F234" s="7">
        <v>-3.88</v>
      </c>
      <c r="G234" s="7">
        <v>21.81</v>
      </c>
      <c r="H234" s="7">
        <v>1.86</v>
      </c>
      <c r="I234" s="7">
        <v>200</v>
      </c>
    </row>
    <row r="235" spans="1:9">
      <c r="A235" s="7">
        <v>307</v>
      </c>
      <c r="B235" s="7">
        <v>13</v>
      </c>
      <c r="C235" s="7">
        <v>12.94</v>
      </c>
      <c r="D235" s="8">
        <v>23</v>
      </c>
      <c r="E235" s="8">
        <v>19.8</v>
      </c>
      <c r="F235" s="7">
        <v>-3.2</v>
      </c>
      <c r="G235" s="7">
        <v>21.35</v>
      </c>
      <c r="H235" s="7">
        <v>1.66</v>
      </c>
      <c r="I235" s="7">
        <v>3850</v>
      </c>
    </row>
    <row r="236" spans="1:9">
      <c r="A236" s="7">
        <v>309</v>
      </c>
      <c r="B236" s="7">
        <v>12.959199999999999</v>
      </c>
      <c r="C236" s="7">
        <v>12.959199999999999</v>
      </c>
      <c r="D236" s="8">
        <v>23.19</v>
      </c>
      <c r="E236" s="8">
        <v>19.77</v>
      </c>
      <c r="F236" s="7">
        <v>-3.41</v>
      </c>
      <c r="G236" s="7">
        <v>21.35</v>
      </c>
      <c r="H236" s="7">
        <v>1.84</v>
      </c>
      <c r="I236" s="7">
        <v>500</v>
      </c>
    </row>
    <row r="237" spans="1:9">
      <c r="A237" s="7">
        <v>310</v>
      </c>
      <c r="B237" s="7">
        <v>12.9648</v>
      </c>
      <c r="C237" s="7">
        <v>12.9648</v>
      </c>
      <c r="D237" s="8">
        <v>23.24</v>
      </c>
      <c r="E237" s="8">
        <v>19.75</v>
      </c>
      <c r="F237" s="7">
        <v>-3.49</v>
      </c>
      <c r="G237" s="7">
        <v>21.35</v>
      </c>
      <c r="H237" s="7">
        <v>1.89</v>
      </c>
      <c r="I237" s="7">
        <v>600</v>
      </c>
    </row>
    <row r="238" spans="1:9">
      <c r="A238" s="7">
        <v>311</v>
      </c>
      <c r="B238" s="7">
        <v>12.945</v>
      </c>
      <c r="C238" s="7">
        <v>12.901</v>
      </c>
      <c r="D238" s="8">
        <v>22.63</v>
      </c>
      <c r="E238" s="8">
        <v>19.670000000000002</v>
      </c>
      <c r="F238" s="7">
        <v>-2.96</v>
      </c>
      <c r="G238" s="7">
        <v>21.01</v>
      </c>
      <c r="H238" s="7">
        <v>1.63</v>
      </c>
      <c r="I238" s="7">
        <v>500</v>
      </c>
    </row>
    <row r="239" spans="1:9">
      <c r="A239" s="7">
        <v>312</v>
      </c>
      <c r="B239" s="7">
        <v>12.9382</v>
      </c>
      <c r="C239" s="7">
        <v>12.933999999999999</v>
      </c>
      <c r="D239" s="8">
        <v>22.95</v>
      </c>
      <c r="E239" s="8">
        <v>19.5</v>
      </c>
      <c r="F239" s="7">
        <v>-3.45</v>
      </c>
      <c r="G239" s="7">
        <v>20.98</v>
      </c>
      <c r="H239" s="7">
        <v>1.97</v>
      </c>
      <c r="I239" s="7">
        <v>600</v>
      </c>
    </row>
    <row r="240" spans="1:9">
      <c r="A240" s="7">
        <v>313</v>
      </c>
      <c r="B240" s="7">
        <v>12.935</v>
      </c>
      <c r="C240" s="7">
        <v>12.935</v>
      </c>
      <c r="D240" s="8">
        <v>22.96</v>
      </c>
      <c r="E240" s="8">
        <v>19.34</v>
      </c>
      <c r="F240" s="7">
        <v>-3.62</v>
      </c>
      <c r="G240" s="7">
        <v>20.98</v>
      </c>
      <c r="H240" s="7">
        <v>1.98</v>
      </c>
      <c r="I240" s="7">
        <v>200</v>
      </c>
    </row>
    <row r="241" spans="1:9">
      <c r="A241" s="7">
        <v>314</v>
      </c>
      <c r="B241" s="7">
        <v>12.93</v>
      </c>
      <c r="C241" s="7">
        <v>12.935</v>
      </c>
      <c r="D241" s="8">
        <v>22.96</v>
      </c>
      <c r="E241" s="8">
        <v>19.239999999999998</v>
      </c>
      <c r="F241" s="7">
        <v>-3.72</v>
      </c>
      <c r="G241" s="7">
        <v>21.01</v>
      </c>
      <c r="H241" s="7">
        <v>1.94</v>
      </c>
      <c r="I241" s="7">
        <v>2000</v>
      </c>
    </row>
    <row r="242" spans="1:9">
      <c r="A242" s="7">
        <v>315</v>
      </c>
      <c r="B242" s="7">
        <v>12.938000000000001</v>
      </c>
      <c r="C242" s="7">
        <v>12.938000000000001</v>
      </c>
      <c r="D242" s="8">
        <v>22.98</v>
      </c>
      <c r="E242" s="8">
        <v>19.16</v>
      </c>
      <c r="F242" s="7">
        <v>-3.83</v>
      </c>
      <c r="G242" s="7">
        <v>21.01</v>
      </c>
      <c r="H242" s="7">
        <v>1.97</v>
      </c>
      <c r="I242" s="7">
        <v>600</v>
      </c>
    </row>
    <row r="243" spans="1:9">
      <c r="A243" s="7">
        <v>319</v>
      </c>
      <c r="B243" s="7">
        <v>12.96</v>
      </c>
      <c r="C243" s="7">
        <v>12.96</v>
      </c>
      <c r="D243" s="8">
        <v>23.19</v>
      </c>
      <c r="E243" s="8">
        <v>19.05</v>
      </c>
      <c r="F243" s="7">
        <v>-4.1399999999999997</v>
      </c>
      <c r="G243" s="7">
        <v>21.01</v>
      </c>
      <c r="H243" s="7">
        <v>2.1800000000000002</v>
      </c>
      <c r="I243" s="7">
        <v>100</v>
      </c>
    </row>
    <row r="244" spans="1:9">
      <c r="A244" s="7">
        <v>321</v>
      </c>
      <c r="B244" s="7">
        <v>12.96</v>
      </c>
      <c r="C244" s="7">
        <v>12.91</v>
      </c>
      <c r="D244" s="8">
        <v>22.72</v>
      </c>
      <c r="E244" s="8">
        <v>18.91</v>
      </c>
      <c r="F244" s="7">
        <v>-3.8</v>
      </c>
      <c r="G244" s="7">
        <v>20.63</v>
      </c>
      <c r="H244" s="7">
        <v>2.09</v>
      </c>
      <c r="I244" s="7">
        <v>1300</v>
      </c>
    </row>
    <row r="245" spans="1:9">
      <c r="A245" s="7">
        <v>323</v>
      </c>
      <c r="B245" s="7">
        <v>12.97</v>
      </c>
      <c r="C245" s="7">
        <v>13.05</v>
      </c>
      <c r="D245" s="8">
        <v>24.05</v>
      </c>
      <c r="E245" s="8">
        <v>18.82</v>
      </c>
      <c r="F245" s="7">
        <v>-5.23</v>
      </c>
      <c r="G245" s="7">
        <v>21.24</v>
      </c>
      <c r="H245" s="7">
        <v>2.8</v>
      </c>
      <c r="I245" s="7">
        <v>1600</v>
      </c>
    </row>
    <row r="246" spans="1:9">
      <c r="A246" s="7">
        <v>324</v>
      </c>
      <c r="B246" s="7">
        <v>13</v>
      </c>
      <c r="C246" s="7">
        <v>13.02</v>
      </c>
      <c r="D246" s="8">
        <v>23.76</v>
      </c>
      <c r="E246" s="8">
        <v>18.829999999999998</v>
      </c>
      <c r="F246" s="7">
        <v>-4.9400000000000004</v>
      </c>
      <c r="G246" s="7">
        <v>21.4</v>
      </c>
      <c r="H246" s="7">
        <v>2.37</v>
      </c>
      <c r="I246" s="7">
        <v>1600</v>
      </c>
    </row>
    <row r="247" spans="1:9">
      <c r="A247" s="7">
        <v>325</v>
      </c>
      <c r="B247" s="7">
        <v>13.000999999999999</v>
      </c>
      <c r="C247" s="7">
        <v>13.05</v>
      </c>
      <c r="D247" s="8">
        <v>24.05</v>
      </c>
      <c r="E247" s="8">
        <v>18.899999999999999</v>
      </c>
      <c r="F247" s="7">
        <v>-5.15</v>
      </c>
      <c r="G247" s="7">
        <v>21.78</v>
      </c>
      <c r="H247" s="7">
        <v>2.27</v>
      </c>
      <c r="I247" s="7">
        <v>5400</v>
      </c>
    </row>
    <row r="248" spans="1:9">
      <c r="A248" s="7">
        <v>326</v>
      </c>
      <c r="B248" s="7">
        <v>13.034800000000001</v>
      </c>
      <c r="C248" s="7">
        <v>13.07</v>
      </c>
      <c r="D248" s="8">
        <v>24.24</v>
      </c>
      <c r="E248" s="8">
        <v>19.03</v>
      </c>
      <c r="F248" s="7">
        <v>-5.21</v>
      </c>
      <c r="G248" s="7">
        <v>22.05</v>
      </c>
      <c r="H248" s="7">
        <v>2.19</v>
      </c>
      <c r="I248" s="7">
        <v>3400</v>
      </c>
    </row>
    <row r="249" spans="1:9">
      <c r="A249" s="7">
        <v>327</v>
      </c>
      <c r="B249" s="7">
        <v>13.0764</v>
      </c>
      <c r="C249" s="7">
        <v>13.077500000000001</v>
      </c>
      <c r="D249" s="8">
        <v>24.31</v>
      </c>
      <c r="E249" s="8">
        <v>19.190000000000001</v>
      </c>
      <c r="F249" s="7">
        <v>-5.12</v>
      </c>
      <c r="G249" s="7">
        <v>22.05</v>
      </c>
      <c r="H249" s="7">
        <v>2.2599999999999998</v>
      </c>
      <c r="I249" s="7">
        <v>850</v>
      </c>
    </row>
    <row r="250" spans="1:9">
      <c r="A250" s="7">
        <v>328</v>
      </c>
      <c r="B250" s="7">
        <v>13.077199999999999</v>
      </c>
      <c r="C250" s="7">
        <v>12.990500000000001</v>
      </c>
      <c r="D250" s="8">
        <v>23.48</v>
      </c>
      <c r="E250" s="8">
        <v>19.32</v>
      </c>
      <c r="F250" s="7">
        <v>-4.16</v>
      </c>
      <c r="G250" s="7">
        <v>21.39</v>
      </c>
      <c r="H250" s="7">
        <v>2.09</v>
      </c>
      <c r="I250" s="7">
        <v>11400</v>
      </c>
    </row>
    <row r="251" spans="1:9">
      <c r="A251" s="7">
        <v>330</v>
      </c>
      <c r="B251" s="7">
        <v>13</v>
      </c>
      <c r="C251" s="7">
        <v>12.99</v>
      </c>
      <c r="D251" s="8">
        <v>23.48</v>
      </c>
      <c r="E251" s="8">
        <v>19.440000000000001</v>
      </c>
      <c r="F251" s="7">
        <v>-4.04</v>
      </c>
      <c r="G251" s="7">
        <v>21.31</v>
      </c>
      <c r="H251" s="7">
        <v>2.16</v>
      </c>
      <c r="I251" s="7">
        <v>300</v>
      </c>
    </row>
    <row r="252" spans="1:9">
      <c r="A252" s="7">
        <v>331</v>
      </c>
      <c r="B252" s="7">
        <v>12.96</v>
      </c>
      <c r="C252" s="7">
        <v>12.96</v>
      </c>
      <c r="D252" s="8">
        <v>23.19</v>
      </c>
      <c r="E252" s="8">
        <v>19.510000000000002</v>
      </c>
      <c r="F252" s="7">
        <v>-3.69</v>
      </c>
      <c r="G252" s="7">
        <v>21.31</v>
      </c>
      <c r="H252" s="7">
        <v>1.88</v>
      </c>
      <c r="I252" s="7">
        <v>100</v>
      </c>
    </row>
    <row r="253" spans="1:9">
      <c r="A253" s="7">
        <v>332</v>
      </c>
      <c r="B253" s="7">
        <v>12.955</v>
      </c>
      <c r="C253" s="7">
        <v>12.955</v>
      </c>
      <c r="D253" s="8">
        <v>23.15</v>
      </c>
      <c r="E253" s="8">
        <v>19.5</v>
      </c>
      <c r="F253" s="7">
        <v>-3.64</v>
      </c>
      <c r="G253" s="7">
        <v>21.31</v>
      </c>
      <c r="H253" s="7">
        <v>1.83</v>
      </c>
      <c r="I253" s="7">
        <v>150</v>
      </c>
    </row>
    <row r="254" spans="1:9">
      <c r="A254" s="7">
        <v>335</v>
      </c>
      <c r="B254" s="7">
        <v>12.92</v>
      </c>
      <c r="C254" s="7">
        <v>12.92</v>
      </c>
      <c r="D254" s="8">
        <v>22.81</v>
      </c>
      <c r="E254" s="8">
        <v>19.5</v>
      </c>
      <c r="F254" s="7">
        <v>-3.32</v>
      </c>
      <c r="G254" s="7">
        <v>21.31</v>
      </c>
      <c r="H254" s="7">
        <v>1.5</v>
      </c>
      <c r="I254" s="7">
        <v>100</v>
      </c>
    </row>
    <row r="255" spans="1:9">
      <c r="A255" s="7">
        <v>338</v>
      </c>
      <c r="B255" s="7">
        <v>12.97</v>
      </c>
      <c r="C255" s="7">
        <v>12.97</v>
      </c>
      <c r="D255" s="8">
        <v>23.29</v>
      </c>
      <c r="E255" s="8">
        <v>19.420000000000002</v>
      </c>
      <c r="F255" s="7">
        <v>-3.87</v>
      </c>
      <c r="G255" s="7">
        <v>21.31</v>
      </c>
      <c r="H255" s="7">
        <v>1.97</v>
      </c>
      <c r="I255" s="7">
        <v>200</v>
      </c>
    </row>
    <row r="256" spans="1:9">
      <c r="A256" s="7">
        <v>340</v>
      </c>
      <c r="B256" s="7">
        <v>12.99</v>
      </c>
      <c r="C256" s="7">
        <v>12.99</v>
      </c>
      <c r="D256" s="8">
        <v>23.48</v>
      </c>
      <c r="E256" s="8">
        <v>19.39</v>
      </c>
      <c r="F256" s="7">
        <v>-4.08</v>
      </c>
      <c r="G256" s="7">
        <v>21.31</v>
      </c>
      <c r="H256" s="7">
        <v>2.16</v>
      </c>
      <c r="I256" s="7">
        <v>100</v>
      </c>
    </row>
    <row r="257" spans="1:9">
      <c r="A257" s="7">
        <v>343</v>
      </c>
      <c r="B257" s="7">
        <v>12.97</v>
      </c>
      <c r="C257" s="7">
        <v>12.95</v>
      </c>
      <c r="D257" s="8">
        <v>23.1</v>
      </c>
      <c r="E257" s="8">
        <v>19.41</v>
      </c>
      <c r="F257" s="7">
        <v>-3.69</v>
      </c>
      <c r="G257" s="7">
        <v>21.16</v>
      </c>
      <c r="H257" s="7">
        <v>1.94</v>
      </c>
      <c r="I257" s="7">
        <v>200</v>
      </c>
    </row>
    <row r="258" spans="1:9">
      <c r="A258" s="7">
        <v>344</v>
      </c>
      <c r="B258" s="7">
        <v>12.97</v>
      </c>
      <c r="C258" s="7">
        <v>12.97</v>
      </c>
      <c r="D258" s="8">
        <v>23.29</v>
      </c>
      <c r="E258" s="8">
        <v>19.34</v>
      </c>
      <c r="F258" s="7">
        <v>-3.95</v>
      </c>
      <c r="G258" s="7">
        <v>21.16</v>
      </c>
      <c r="H258" s="7">
        <v>2.13</v>
      </c>
      <c r="I258" s="7">
        <v>300</v>
      </c>
    </row>
    <row r="259" spans="1:9">
      <c r="A259" s="7">
        <v>345</v>
      </c>
      <c r="B259" s="7">
        <v>12.955</v>
      </c>
      <c r="C259" s="7">
        <v>13.0075</v>
      </c>
      <c r="D259" s="8">
        <v>23.65</v>
      </c>
      <c r="E259" s="8">
        <v>19.34</v>
      </c>
      <c r="F259" s="7">
        <v>-4.3099999999999996</v>
      </c>
      <c r="G259" s="7">
        <v>21.57</v>
      </c>
      <c r="H259" s="7">
        <v>2.08</v>
      </c>
      <c r="I259" s="7">
        <v>10400</v>
      </c>
    </row>
    <row r="260" spans="1:9">
      <c r="A260" s="7">
        <v>346</v>
      </c>
      <c r="B260" s="7">
        <v>12.95</v>
      </c>
      <c r="C260" s="7">
        <v>12.95</v>
      </c>
      <c r="D260" s="8">
        <v>23.1</v>
      </c>
      <c r="E260" s="8">
        <v>19.38</v>
      </c>
      <c r="F260" s="7">
        <v>-3.72</v>
      </c>
      <c r="G260" s="7">
        <v>21.57</v>
      </c>
      <c r="H260" s="7">
        <v>1.53</v>
      </c>
      <c r="I260" s="7">
        <v>1600</v>
      </c>
    </row>
    <row r="261" spans="1:9">
      <c r="A261" s="7">
        <v>348</v>
      </c>
      <c r="B261" s="7">
        <v>12.94</v>
      </c>
      <c r="C261" s="7">
        <v>12.9</v>
      </c>
      <c r="D261" s="8">
        <v>22.62</v>
      </c>
      <c r="E261" s="8">
        <v>19.47</v>
      </c>
      <c r="F261" s="7">
        <v>-3.16</v>
      </c>
      <c r="G261" s="7">
        <v>21.26</v>
      </c>
      <c r="H261" s="7">
        <v>1.37</v>
      </c>
      <c r="I261" s="7">
        <v>13056</v>
      </c>
    </row>
    <row r="262" spans="1:9">
      <c r="A262" s="7">
        <v>349</v>
      </c>
      <c r="B262" s="7">
        <v>12.9</v>
      </c>
      <c r="C262" s="7">
        <v>12.887</v>
      </c>
      <c r="D262" s="8">
        <v>22.5</v>
      </c>
      <c r="E262" s="8">
        <v>19.579999999999998</v>
      </c>
      <c r="F262" s="7">
        <v>-2.92</v>
      </c>
      <c r="G262" s="7">
        <v>21.16</v>
      </c>
      <c r="H262" s="7">
        <v>1.34</v>
      </c>
      <c r="I262" s="7">
        <v>4400</v>
      </c>
    </row>
    <row r="263" spans="1:9">
      <c r="A263" s="7">
        <v>350</v>
      </c>
      <c r="B263" s="7">
        <v>12.8825</v>
      </c>
      <c r="C263" s="7">
        <v>12.93</v>
      </c>
      <c r="D263" s="8">
        <v>22.91</v>
      </c>
      <c r="E263" s="8">
        <v>19.73</v>
      </c>
      <c r="F263" s="7">
        <v>-3.18</v>
      </c>
      <c r="G263" s="7">
        <v>21.52</v>
      </c>
      <c r="H263" s="7">
        <v>1.38</v>
      </c>
      <c r="I263" s="7">
        <v>2400</v>
      </c>
    </row>
    <row r="264" spans="1:9">
      <c r="A264" s="7">
        <v>351</v>
      </c>
      <c r="B264" s="7">
        <v>12.93</v>
      </c>
      <c r="C264" s="7">
        <v>12.9</v>
      </c>
      <c r="D264" s="8">
        <v>22.62</v>
      </c>
      <c r="E264" s="8">
        <v>19.89</v>
      </c>
      <c r="F264" s="7">
        <v>-2.74</v>
      </c>
      <c r="G264" s="7">
        <v>21.29</v>
      </c>
      <c r="H264" s="7">
        <v>1.33</v>
      </c>
      <c r="I264" s="7">
        <v>1000</v>
      </c>
    </row>
    <row r="265" spans="1:9">
      <c r="A265" s="7">
        <v>352</v>
      </c>
      <c r="B265" s="7">
        <v>12.9</v>
      </c>
      <c r="C265" s="7">
        <v>12.9</v>
      </c>
      <c r="D265" s="8">
        <v>22.62</v>
      </c>
      <c r="E265" s="8">
        <v>19.97</v>
      </c>
      <c r="F265" s="7">
        <v>-2.66</v>
      </c>
      <c r="G265" s="7">
        <v>21.29</v>
      </c>
      <c r="H265" s="7">
        <v>1.33</v>
      </c>
      <c r="I265" s="7">
        <v>2300</v>
      </c>
    </row>
    <row r="266" spans="1:9">
      <c r="A266" s="7">
        <v>353</v>
      </c>
      <c r="B266" s="7">
        <v>12.84</v>
      </c>
      <c r="C266" s="7">
        <v>12.6806</v>
      </c>
      <c r="D266" s="8">
        <v>20.54</v>
      </c>
      <c r="E266" s="8">
        <v>19.89</v>
      </c>
      <c r="F266" s="7">
        <v>-0.65</v>
      </c>
      <c r="G266" s="7">
        <v>20.05</v>
      </c>
      <c r="H266" s="7">
        <v>0.49</v>
      </c>
      <c r="I266" s="7">
        <v>18400</v>
      </c>
    </row>
    <row r="267" spans="1:9">
      <c r="A267" s="7">
        <v>354</v>
      </c>
      <c r="B267" s="7">
        <v>12.71</v>
      </c>
      <c r="C267" s="7">
        <v>12.84</v>
      </c>
      <c r="D267" s="8">
        <v>22.05</v>
      </c>
      <c r="E267" s="8">
        <v>19.920000000000002</v>
      </c>
      <c r="F267" s="7">
        <v>-2.13</v>
      </c>
      <c r="G267" s="7">
        <v>21.07</v>
      </c>
      <c r="H267" s="7">
        <v>0.98</v>
      </c>
      <c r="I267" s="7">
        <v>5000</v>
      </c>
    </row>
    <row r="268" spans="1:9">
      <c r="A268" s="7">
        <v>355</v>
      </c>
      <c r="B268" s="7">
        <v>12.88</v>
      </c>
      <c r="C268" s="7">
        <v>12.87</v>
      </c>
      <c r="D268" s="8">
        <v>22.34</v>
      </c>
      <c r="E268" s="8">
        <v>19.89</v>
      </c>
      <c r="F268" s="7">
        <v>-2.44</v>
      </c>
      <c r="G268" s="7">
        <v>21</v>
      </c>
      <c r="H268" s="7">
        <v>1.34</v>
      </c>
      <c r="I268" s="7">
        <v>500</v>
      </c>
    </row>
    <row r="269" spans="1:9">
      <c r="A269" s="7">
        <v>356</v>
      </c>
      <c r="B269" s="7">
        <v>12.82</v>
      </c>
      <c r="C269" s="7">
        <v>12.77</v>
      </c>
      <c r="D269" s="8">
        <v>21.39</v>
      </c>
      <c r="E269" s="8">
        <v>19.84</v>
      </c>
      <c r="F269" s="7">
        <v>-1.55</v>
      </c>
      <c r="G269" s="7">
        <v>20.61</v>
      </c>
      <c r="H269" s="7">
        <v>0.78</v>
      </c>
      <c r="I269" s="7">
        <v>2300</v>
      </c>
    </row>
    <row r="270" spans="1:9">
      <c r="A270" s="7">
        <v>357</v>
      </c>
      <c r="B270" s="7">
        <v>12.78</v>
      </c>
      <c r="C270" s="7">
        <v>12.87</v>
      </c>
      <c r="D270" s="8">
        <v>22.34</v>
      </c>
      <c r="E270" s="8">
        <v>19.899999999999999</v>
      </c>
      <c r="F270" s="7">
        <v>-2.44</v>
      </c>
      <c r="G270" s="7">
        <v>21.31</v>
      </c>
      <c r="H270" s="7">
        <v>1.03</v>
      </c>
      <c r="I270" s="7">
        <v>3708</v>
      </c>
    </row>
    <row r="271" spans="1:9">
      <c r="A271" s="7">
        <v>358</v>
      </c>
      <c r="B271" s="7">
        <v>12.77</v>
      </c>
      <c r="C271" s="7">
        <v>12.74</v>
      </c>
      <c r="D271" s="8">
        <v>21.1</v>
      </c>
      <c r="E271" s="8">
        <v>20.079999999999998</v>
      </c>
      <c r="F271" s="7">
        <v>-1.03</v>
      </c>
      <c r="G271" s="7">
        <v>21.08</v>
      </c>
      <c r="H271" s="7">
        <v>0.03</v>
      </c>
      <c r="I271" s="7">
        <v>1088</v>
      </c>
    </row>
    <row r="272" spans="1:9">
      <c r="A272" s="7">
        <v>359</v>
      </c>
      <c r="B272" s="7">
        <v>12.79</v>
      </c>
      <c r="C272" s="7">
        <v>12.8</v>
      </c>
      <c r="D272" s="8">
        <v>21.67</v>
      </c>
      <c r="E272" s="8">
        <v>20.260000000000002</v>
      </c>
      <c r="F272" s="7">
        <v>-1.42</v>
      </c>
      <c r="G272" s="7">
        <v>21.15</v>
      </c>
      <c r="H272" s="7">
        <v>0.52</v>
      </c>
      <c r="I272" s="7">
        <v>2300</v>
      </c>
    </row>
    <row r="273" spans="1:9">
      <c r="A273" s="7">
        <v>360</v>
      </c>
      <c r="B273" s="7">
        <v>12.82</v>
      </c>
      <c r="C273" s="7">
        <v>12.77</v>
      </c>
      <c r="D273" s="8">
        <v>21.39</v>
      </c>
      <c r="E273" s="8">
        <v>20.260000000000002</v>
      </c>
      <c r="F273" s="7">
        <v>-1.1200000000000001</v>
      </c>
      <c r="G273" s="7">
        <v>20.76</v>
      </c>
      <c r="H273" s="7">
        <v>0.62</v>
      </c>
      <c r="I273" s="7">
        <v>500</v>
      </c>
    </row>
    <row r="274" spans="1:9">
      <c r="A274" s="7">
        <v>361</v>
      </c>
      <c r="B274" s="7">
        <v>12.82</v>
      </c>
      <c r="C274" s="7">
        <v>12.8</v>
      </c>
      <c r="D274" s="8">
        <v>21.67</v>
      </c>
      <c r="E274" s="8">
        <v>20.239999999999998</v>
      </c>
      <c r="F274" s="7">
        <v>-1.43</v>
      </c>
      <c r="G274" s="7">
        <v>20.61</v>
      </c>
      <c r="H274" s="7">
        <v>1.07</v>
      </c>
      <c r="I274" s="7">
        <v>1450</v>
      </c>
    </row>
    <row r="275" spans="1:9">
      <c r="A275" s="7">
        <v>362</v>
      </c>
      <c r="B275" s="7">
        <v>12.82</v>
      </c>
      <c r="C275" s="7">
        <v>12.87</v>
      </c>
      <c r="D275" s="8">
        <v>22.34</v>
      </c>
      <c r="E275" s="8">
        <v>20.22</v>
      </c>
      <c r="F275" s="7">
        <v>-2.12</v>
      </c>
      <c r="G275" s="7">
        <v>21</v>
      </c>
      <c r="H275" s="7">
        <v>1.34</v>
      </c>
      <c r="I275" s="7">
        <v>8800</v>
      </c>
    </row>
    <row r="276" spans="1:9">
      <c r="A276" s="7">
        <v>363</v>
      </c>
      <c r="B276" s="7">
        <v>12.87</v>
      </c>
      <c r="C276" s="7">
        <v>12.9</v>
      </c>
      <c r="D276" s="8">
        <v>22.62</v>
      </c>
      <c r="E276" s="8">
        <v>20.14</v>
      </c>
      <c r="F276" s="7">
        <v>-2.48</v>
      </c>
      <c r="G276" s="7">
        <v>21.23</v>
      </c>
      <c r="H276" s="7">
        <v>1.39</v>
      </c>
      <c r="I276" s="7">
        <v>1500</v>
      </c>
    </row>
    <row r="277" spans="1:9">
      <c r="A277" s="7">
        <v>364</v>
      </c>
      <c r="B277" s="7">
        <v>12.88</v>
      </c>
      <c r="C277" s="7">
        <v>12.89</v>
      </c>
      <c r="D277" s="8">
        <v>22.53</v>
      </c>
      <c r="E277" s="8">
        <v>19.98</v>
      </c>
      <c r="F277" s="7">
        <v>-2.5499999999999998</v>
      </c>
      <c r="G277" s="7">
        <v>21.31</v>
      </c>
      <c r="H277" s="7">
        <v>1.22</v>
      </c>
      <c r="I277" s="7">
        <v>1900</v>
      </c>
    </row>
    <row r="278" spans="1:9">
      <c r="A278" s="7">
        <v>365</v>
      </c>
      <c r="B278" s="7">
        <v>12.84</v>
      </c>
      <c r="C278" s="7">
        <v>12.885</v>
      </c>
      <c r="D278" s="8">
        <v>22.48</v>
      </c>
      <c r="E278" s="8">
        <v>20.02</v>
      </c>
      <c r="F278" s="7">
        <v>-2.46</v>
      </c>
      <c r="G278" s="7">
        <v>21.66</v>
      </c>
      <c r="H278" s="7">
        <v>0.82</v>
      </c>
      <c r="I278" s="7">
        <v>400</v>
      </c>
    </row>
    <row r="279" spans="1:9">
      <c r="A279" s="7">
        <v>366</v>
      </c>
      <c r="B279" s="7">
        <v>12.8725</v>
      </c>
      <c r="C279" s="7">
        <v>12.865</v>
      </c>
      <c r="D279" s="8">
        <v>22.29</v>
      </c>
      <c r="E279" s="8">
        <v>20.14</v>
      </c>
      <c r="F279" s="7">
        <v>-2.15</v>
      </c>
      <c r="G279" s="7">
        <v>21.6</v>
      </c>
      <c r="H279" s="7">
        <v>0.69</v>
      </c>
      <c r="I279" s="7">
        <v>800</v>
      </c>
    </row>
    <row r="280" spans="1:9">
      <c r="A280" s="7">
        <v>367</v>
      </c>
      <c r="B280" s="7">
        <v>12.835000000000001</v>
      </c>
      <c r="C280" s="7">
        <v>12.82</v>
      </c>
      <c r="D280" s="8">
        <v>21.86</v>
      </c>
      <c r="E280" s="8">
        <v>20.399999999999999</v>
      </c>
      <c r="F280" s="7">
        <v>-1.46</v>
      </c>
      <c r="G280" s="7">
        <v>21.48</v>
      </c>
      <c r="H280" s="7">
        <v>0.38</v>
      </c>
      <c r="I280" s="7">
        <v>400</v>
      </c>
    </row>
    <row r="281" spans="1:9">
      <c r="A281" s="7">
        <v>368</v>
      </c>
      <c r="B281" s="7">
        <v>12.81</v>
      </c>
      <c r="C281" s="7">
        <v>12.75</v>
      </c>
      <c r="D281" s="8">
        <v>21.2</v>
      </c>
      <c r="E281" s="8">
        <v>20.6</v>
      </c>
      <c r="F281" s="7">
        <v>-0.6</v>
      </c>
      <c r="G281" s="7">
        <v>21.01</v>
      </c>
      <c r="H281" s="7">
        <v>0.18</v>
      </c>
      <c r="I281" s="7">
        <v>20700</v>
      </c>
    </row>
    <row r="282" spans="1:9">
      <c r="A282" s="7">
        <v>369</v>
      </c>
      <c r="B282" s="7">
        <v>12.72</v>
      </c>
      <c r="C282" s="7">
        <v>12.69</v>
      </c>
      <c r="D282" s="8">
        <v>20.63</v>
      </c>
      <c r="E282" s="8">
        <v>20.78</v>
      </c>
      <c r="F282" s="7">
        <v>0.16</v>
      </c>
      <c r="G282" s="7">
        <v>20.78</v>
      </c>
      <c r="H282" s="7">
        <v>-0.15</v>
      </c>
      <c r="I282" s="7">
        <v>6300</v>
      </c>
    </row>
    <row r="283" spans="1:9">
      <c r="A283" s="7">
        <v>370</v>
      </c>
      <c r="B283" s="7">
        <v>12.65</v>
      </c>
      <c r="C283" s="7">
        <v>12.76</v>
      </c>
      <c r="D283" s="8">
        <v>21.29</v>
      </c>
      <c r="E283" s="8">
        <v>21.1</v>
      </c>
      <c r="F283" s="7">
        <v>-0.19</v>
      </c>
      <c r="G283" s="7">
        <v>21.65</v>
      </c>
      <c r="H283" s="7">
        <v>-0.36</v>
      </c>
      <c r="I283" s="7">
        <v>9480</v>
      </c>
    </row>
    <row r="284" spans="1:9">
      <c r="A284" s="7">
        <v>371</v>
      </c>
      <c r="B284" s="7">
        <v>12.74</v>
      </c>
      <c r="C284" s="7">
        <v>12.68</v>
      </c>
      <c r="D284" s="8">
        <v>20.53</v>
      </c>
      <c r="E284" s="8">
        <v>21.27</v>
      </c>
      <c r="F284" s="7">
        <v>0.73</v>
      </c>
      <c r="G284" s="7">
        <v>21.18</v>
      </c>
      <c r="H284" s="7">
        <v>-0.65</v>
      </c>
      <c r="I284" s="7">
        <v>700</v>
      </c>
    </row>
    <row r="285" spans="1:9">
      <c r="A285" s="7">
        <v>372</v>
      </c>
      <c r="B285" s="7">
        <v>12.68</v>
      </c>
      <c r="C285" s="7">
        <v>12.67</v>
      </c>
      <c r="D285" s="8">
        <v>20.440000000000001</v>
      </c>
      <c r="E285" s="8">
        <v>21.41</v>
      </c>
      <c r="F285" s="7">
        <v>0.97</v>
      </c>
      <c r="G285" s="7">
        <v>21.1</v>
      </c>
      <c r="H285" s="7">
        <v>-0.66</v>
      </c>
      <c r="I285" s="7">
        <v>700</v>
      </c>
    </row>
    <row r="286" spans="1:9">
      <c r="A286" s="7">
        <v>373</v>
      </c>
      <c r="B286" s="7">
        <v>12.725</v>
      </c>
      <c r="C286" s="7">
        <v>12.85</v>
      </c>
      <c r="D286" s="8">
        <v>22.15</v>
      </c>
      <c r="E286" s="8">
        <v>21.56</v>
      </c>
      <c r="F286" s="7">
        <v>-0.59</v>
      </c>
      <c r="G286" s="7">
        <v>22.08</v>
      </c>
      <c r="H286" s="7">
        <v>7.0000000000000007E-2</v>
      </c>
      <c r="I286" s="7">
        <v>6600</v>
      </c>
    </row>
    <row r="287" spans="1:9">
      <c r="A287" s="7">
        <v>374</v>
      </c>
      <c r="B287" s="7">
        <v>12.832000000000001</v>
      </c>
      <c r="C287" s="7">
        <v>12.71</v>
      </c>
      <c r="D287" s="8">
        <v>20.82</v>
      </c>
      <c r="E287" s="8">
        <v>21.66</v>
      </c>
      <c r="F287" s="7">
        <v>0.85</v>
      </c>
      <c r="G287" s="7">
        <v>21.13</v>
      </c>
      <c r="H287" s="7">
        <v>-0.31</v>
      </c>
      <c r="I287" s="7">
        <v>1817</v>
      </c>
    </row>
    <row r="288" spans="1:9">
      <c r="A288" s="7">
        <v>375</v>
      </c>
      <c r="B288" s="7">
        <v>12.747199999999999</v>
      </c>
      <c r="C288" s="7">
        <v>12.803699999999999</v>
      </c>
      <c r="D288" s="8">
        <v>21.71</v>
      </c>
      <c r="E288" s="8">
        <v>21.75</v>
      </c>
      <c r="F288" s="7">
        <v>0.04</v>
      </c>
      <c r="G288" s="7">
        <v>21.57</v>
      </c>
      <c r="H288" s="7">
        <v>0.13</v>
      </c>
      <c r="I288" s="7">
        <v>15758</v>
      </c>
    </row>
    <row r="289" spans="1:9">
      <c r="A289" s="7">
        <v>376</v>
      </c>
      <c r="B289" s="7">
        <v>12.82</v>
      </c>
      <c r="C289" s="7">
        <v>12.82</v>
      </c>
      <c r="D289" s="8">
        <v>21.86</v>
      </c>
      <c r="E289" s="8">
        <v>21.63</v>
      </c>
      <c r="F289" s="7">
        <v>-0.24</v>
      </c>
      <c r="G289" s="7">
        <v>21.57</v>
      </c>
      <c r="H289" s="7">
        <v>0.28999999999999998</v>
      </c>
      <c r="I289" s="7">
        <v>12615</v>
      </c>
    </row>
    <row r="290" spans="1:9">
      <c r="A290" s="7">
        <v>377</v>
      </c>
      <c r="B290" s="7">
        <v>12.82</v>
      </c>
      <c r="C290" s="7">
        <v>12.93</v>
      </c>
      <c r="D290" s="8">
        <v>22.91</v>
      </c>
      <c r="E290" s="8">
        <v>21.65</v>
      </c>
      <c r="F290" s="7">
        <v>-1.26</v>
      </c>
      <c r="G290" s="7">
        <v>22.43</v>
      </c>
      <c r="H290" s="7">
        <v>0.48</v>
      </c>
      <c r="I290" s="7">
        <v>6881</v>
      </c>
    </row>
    <row r="291" spans="1:9">
      <c r="A291" s="7">
        <v>378</v>
      </c>
      <c r="B291" s="7">
        <v>12.86</v>
      </c>
      <c r="C291" s="7">
        <v>12.81</v>
      </c>
      <c r="D291" s="8">
        <v>21.77</v>
      </c>
      <c r="E291" s="8">
        <v>21.74</v>
      </c>
      <c r="F291" s="7">
        <v>-0.03</v>
      </c>
      <c r="G291" s="7">
        <v>22.04</v>
      </c>
      <c r="H291" s="7">
        <v>-0.27</v>
      </c>
      <c r="I291" s="7">
        <v>5700</v>
      </c>
    </row>
    <row r="292" spans="1:9">
      <c r="A292" s="7">
        <v>379</v>
      </c>
      <c r="B292" s="7">
        <v>12.842499999999999</v>
      </c>
      <c r="C292" s="7">
        <v>12.88</v>
      </c>
      <c r="D292" s="8">
        <v>22.43</v>
      </c>
      <c r="E292" s="8">
        <v>21.78</v>
      </c>
      <c r="F292" s="7">
        <v>-0.65</v>
      </c>
      <c r="G292" s="7">
        <v>22.33</v>
      </c>
      <c r="H292" s="7">
        <v>0.1</v>
      </c>
      <c r="I292" s="7">
        <v>400</v>
      </c>
    </row>
    <row r="293" spans="1:9">
      <c r="A293" s="7">
        <v>380</v>
      </c>
      <c r="B293" s="7">
        <v>12.89</v>
      </c>
      <c r="C293" s="7">
        <v>12.85</v>
      </c>
      <c r="D293" s="8">
        <v>22.15</v>
      </c>
      <c r="E293" s="8">
        <v>21.86</v>
      </c>
      <c r="F293" s="7">
        <v>-0.28999999999999998</v>
      </c>
      <c r="G293" s="7">
        <v>22.02</v>
      </c>
      <c r="H293" s="7">
        <v>0.12</v>
      </c>
      <c r="I293" s="7">
        <v>1274</v>
      </c>
    </row>
    <row r="294" spans="1:9">
      <c r="A294" s="7">
        <v>381</v>
      </c>
      <c r="B294" s="7">
        <v>12.89</v>
      </c>
      <c r="C294" s="7">
        <v>12.95</v>
      </c>
      <c r="D294" s="8">
        <v>23.1</v>
      </c>
      <c r="E294" s="8">
        <v>21.93</v>
      </c>
      <c r="F294" s="7">
        <v>-1.17</v>
      </c>
      <c r="G294" s="7">
        <v>22.49</v>
      </c>
      <c r="H294" s="7">
        <v>0.61</v>
      </c>
      <c r="I294" s="7">
        <v>9551</v>
      </c>
    </row>
    <row r="295" spans="1:9">
      <c r="A295" s="7">
        <v>382</v>
      </c>
      <c r="B295" s="7">
        <v>12.952999999999999</v>
      </c>
      <c r="C295" s="7">
        <v>12.87</v>
      </c>
      <c r="D295" s="8">
        <v>22.34</v>
      </c>
      <c r="E295" s="8">
        <v>21.94</v>
      </c>
      <c r="F295" s="7">
        <v>-0.4</v>
      </c>
      <c r="G295" s="7">
        <v>21.85</v>
      </c>
      <c r="H295" s="7">
        <v>0.49</v>
      </c>
      <c r="I295" s="7">
        <v>3546</v>
      </c>
    </row>
    <row r="296" spans="1:9">
      <c r="A296" s="7">
        <v>383</v>
      </c>
      <c r="B296" s="7">
        <v>12.8665</v>
      </c>
      <c r="C296" s="7">
        <v>12.86</v>
      </c>
      <c r="D296" s="8">
        <v>22.24</v>
      </c>
      <c r="E296" s="8">
        <v>21.84</v>
      </c>
      <c r="F296" s="7">
        <v>-0.4</v>
      </c>
      <c r="G296" s="7">
        <v>21.8</v>
      </c>
      <c r="H296" s="7">
        <v>0.44</v>
      </c>
      <c r="I296" s="7">
        <v>3700</v>
      </c>
    </row>
    <row r="297" spans="1:9">
      <c r="A297" s="7">
        <v>384</v>
      </c>
      <c r="B297" s="7">
        <v>12.89</v>
      </c>
      <c r="C297" s="7">
        <v>12.89</v>
      </c>
      <c r="D297" s="8">
        <v>22.53</v>
      </c>
      <c r="E297" s="8">
        <v>21.63</v>
      </c>
      <c r="F297" s="7">
        <v>-0.9</v>
      </c>
      <c r="G297" s="7">
        <v>21.8</v>
      </c>
      <c r="H297" s="7">
        <v>0.73</v>
      </c>
      <c r="I297" s="7">
        <v>100</v>
      </c>
    </row>
    <row r="298" spans="1:9">
      <c r="A298" s="7">
        <v>385</v>
      </c>
      <c r="B298" s="7">
        <v>12.92</v>
      </c>
      <c r="C298" s="7">
        <v>12.87</v>
      </c>
      <c r="D298" s="8">
        <v>22.34</v>
      </c>
      <c r="E298" s="8">
        <v>21.34</v>
      </c>
      <c r="F298" s="7">
        <v>-1</v>
      </c>
      <c r="G298" s="7">
        <v>21.41</v>
      </c>
      <c r="H298" s="7">
        <v>0.93</v>
      </c>
      <c r="I298" s="7">
        <v>450</v>
      </c>
    </row>
    <row r="299" spans="1:9">
      <c r="A299" s="7">
        <v>386</v>
      </c>
      <c r="B299" s="7">
        <v>12.92</v>
      </c>
      <c r="C299" s="7">
        <v>12.98</v>
      </c>
      <c r="D299" s="8">
        <v>23.38</v>
      </c>
      <c r="E299" s="8">
        <v>21.09</v>
      </c>
      <c r="F299" s="7">
        <v>-2.2999999999999998</v>
      </c>
      <c r="G299" s="7">
        <v>21.88</v>
      </c>
      <c r="H299" s="7">
        <v>1.51</v>
      </c>
      <c r="I299" s="7">
        <v>21748</v>
      </c>
    </row>
    <row r="300" spans="1:9">
      <c r="A300" s="7">
        <v>387</v>
      </c>
      <c r="B300" s="7">
        <v>12.9328</v>
      </c>
      <c r="C300" s="7">
        <v>12.96</v>
      </c>
      <c r="D300" s="8">
        <v>23.19</v>
      </c>
      <c r="E300" s="8">
        <v>20.94</v>
      </c>
      <c r="F300" s="7">
        <v>-2.2599999999999998</v>
      </c>
      <c r="G300" s="7">
        <v>22.09</v>
      </c>
      <c r="H300" s="7">
        <v>1.1100000000000001</v>
      </c>
      <c r="I300" s="7">
        <v>300</v>
      </c>
    </row>
    <row r="301" spans="1:9">
      <c r="A301" s="7">
        <v>388</v>
      </c>
      <c r="B301" s="7">
        <v>12.96</v>
      </c>
      <c r="C301" s="7">
        <v>12.95</v>
      </c>
      <c r="D301" s="8">
        <v>23.1</v>
      </c>
      <c r="E301" s="8">
        <v>20.86</v>
      </c>
      <c r="F301" s="7">
        <v>-2.2400000000000002</v>
      </c>
      <c r="G301" s="7">
        <v>22.01</v>
      </c>
      <c r="H301" s="7">
        <v>1.0900000000000001</v>
      </c>
      <c r="I301" s="7">
        <v>4899</v>
      </c>
    </row>
    <row r="302" spans="1:9">
      <c r="A302" s="7">
        <v>389</v>
      </c>
      <c r="B302" s="7">
        <v>12.93</v>
      </c>
      <c r="C302" s="7">
        <v>12.903499999999999</v>
      </c>
      <c r="D302" s="8">
        <v>22.66</v>
      </c>
      <c r="E302" s="8">
        <v>20.8</v>
      </c>
      <c r="F302" s="7">
        <v>-1.86</v>
      </c>
      <c r="G302" s="7">
        <v>21.8</v>
      </c>
      <c r="H302" s="7">
        <v>0.85</v>
      </c>
      <c r="I302" s="7">
        <v>7000</v>
      </c>
    </row>
    <row r="303" spans="1:9">
      <c r="A303" s="7">
        <v>390</v>
      </c>
      <c r="B303" s="7">
        <v>12.89</v>
      </c>
      <c r="C303" s="7">
        <v>12.9</v>
      </c>
      <c r="D303" s="8">
        <v>22.62</v>
      </c>
      <c r="E303" s="8">
        <v>20.81</v>
      </c>
      <c r="F303" s="7">
        <v>-1.82</v>
      </c>
      <c r="G303" s="7">
        <v>21.88</v>
      </c>
      <c r="H303" s="7">
        <v>0.74</v>
      </c>
      <c r="I303" s="7">
        <v>9077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3"/>
  <sheetViews>
    <sheetView workbookViewId="0">
      <selection activeCell="L8" sqref="L8"/>
    </sheetView>
  </sheetViews>
  <sheetFormatPr baseColWidth="10" defaultRowHeight="15" x14ac:dyDescent="0"/>
  <cols>
    <col min="1" max="1" width="5.83203125" bestFit="1" customWidth="1"/>
    <col min="2" max="3" width="9.33203125" bestFit="1" customWidth="1"/>
    <col min="4" max="4" width="17" bestFit="1" customWidth="1"/>
    <col min="5" max="5" width="9.33203125" bestFit="1" customWidth="1"/>
    <col min="6" max="6" width="13.1640625" customWidth="1"/>
    <col min="7" max="7" width="7" bestFit="1" customWidth="1"/>
    <col min="8" max="8" width="17.1640625" bestFit="1" customWidth="1"/>
    <col min="9" max="9" width="8.33203125" bestFit="1" customWidth="1"/>
    <col min="10" max="10" width="8.83203125" customWidth="1"/>
    <col min="11" max="11" width="8" customWidth="1"/>
    <col min="12" max="15" width="16" customWidth="1"/>
    <col min="19" max="19" width="10.83203125" style="14"/>
    <col min="22" max="22" width="4.5" customWidth="1"/>
    <col min="23" max="23" width="4.1640625" customWidth="1"/>
  </cols>
  <sheetData>
    <row r="1" spans="1:22" s="12" customFormat="1" ht="75">
      <c r="A1" s="11" t="s">
        <v>255</v>
      </c>
      <c r="B1" s="11" t="s">
        <v>256</v>
      </c>
      <c r="C1" s="11" t="s">
        <v>257</v>
      </c>
      <c r="D1" s="11" t="s">
        <v>258</v>
      </c>
      <c r="E1" s="11" t="s">
        <v>259</v>
      </c>
      <c r="F1" s="11" t="s">
        <v>260</v>
      </c>
      <c r="G1" s="11" t="s">
        <v>261</v>
      </c>
      <c r="H1" s="11" t="s">
        <v>262</v>
      </c>
      <c r="I1" s="11" t="s">
        <v>263</v>
      </c>
      <c r="J1" s="11" t="s">
        <v>264</v>
      </c>
      <c r="K1" s="11" t="s">
        <v>265</v>
      </c>
      <c r="L1" s="12" t="s">
        <v>290</v>
      </c>
      <c r="M1" s="12" t="s">
        <v>292</v>
      </c>
      <c r="P1" s="12" t="s">
        <v>288</v>
      </c>
      <c r="Q1" s="12" t="s">
        <v>289</v>
      </c>
      <c r="S1" s="13" t="s">
        <v>278</v>
      </c>
      <c r="T1" s="12" t="s">
        <v>277</v>
      </c>
    </row>
    <row r="2" spans="1:22">
      <c r="A2" s="7">
        <v>0</v>
      </c>
      <c r="B2" s="7">
        <v>10.52</v>
      </c>
      <c r="C2" s="7">
        <v>11</v>
      </c>
      <c r="D2" s="7">
        <v>4.5599999999999996</v>
      </c>
      <c r="E2" s="7">
        <v>4.5599999999999996</v>
      </c>
      <c r="F2" s="7">
        <v>0</v>
      </c>
      <c r="G2" s="7">
        <v>4.5599999999999996</v>
      </c>
      <c r="H2" s="7">
        <v>0</v>
      </c>
      <c r="I2" s="7">
        <v>5566</v>
      </c>
      <c r="L2" s="14"/>
      <c r="M2" s="14"/>
      <c r="N2" s="14"/>
      <c r="O2" s="14"/>
      <c r="S2" s="14" t="e">
        <f t="shared" ref="S2:S4" si="0">(H2-H1)/H1*100</f>
        <v>#VALUE!</v>
      </c>
      <c r="V2" t="s">
        <v>279</v>
      </c>
    </row>
    <row r="3" spans="1:22">
      <c r="A3" s="7">
        <v>1</v>
      </c>
      <c r="B3" s="7">
        <v>10.9899</v>
      </c>
      <c r="C3" s="7">
        <v>10.98</v>
      </c>
      <c r="D3" s="7">
        <v>4.37</v>
      </c>
      <c r="E3" s="7">
        <v>4.57</v>
      </c>
      <c r="F3" s="7">
        <v>0.2</v>
      </c>
      <c r="G3" s="7">
        <v>4.47</v>
      </c>
      <c r="H3" s="7">
        <v>-0.1</v>
      </c>
      <c r="I3" s="7">
        <v>3700</v>
      </c>
      <c r="J3" s="14">
        <f t="shared" ref="J3:J66" si="1">(C3-C2)/C2*100</f>
        <v>-0.18181818181817794</v>
      </c>
      <c r="K3" s="14">
        <f t="shared" ref="K3:K8" si="2">(G3-G2)/G2*100</f>
        <v>-1.9736842105263128</v>
      </c>
      <c r="L3" s="16">
        <f>_xlfn.STDEV.S(G3:G12)</f>
        <v>1.1694842167953015</v>
      </c>
      <c r="M3" s="14"/>
      <c r="N3" s="14"/>
      <c r="O3" s="14"/>
      <c r="S3" s="14" t="e">
        <f t="shared" si="0"/>
        <v>#DIV/0!</v>
      </c>
      <c r="V3" t="s">
        <v>280</v>
      </c>
    </row>
    <row r="4" spans="1:22">
      <c r="A4" s="7">
        <v>2</v>
      </c>
      <c r="B4" s="7">
        <v>11</v>
      </c>
      <c r="C4" s="7">
        <v>11</v>
      </c>
      <c r="D4" s="7">
        <v>4.5599999999999996</v>
      </c>
      <c r="E4" s="7">
        <v>4.38</v>
      </c>
      <c r="F4" s="7">
        <v>-0.18</v>
      </c>
      <c r="G4" s="7">
        <v>4.47</v>
      </c>
      <c r="H4" s="7">
        <v>0.09</v>
      </c>
      <c r="I4" s="7">
        <v>6010</v>
      </c>
      <c r="J4" s="14">
        <f t="shared" si="1"/>
        <v>0.18214936247722746</v>
      </c>
      <c r="K4" s="14">
        <f t="shared" si="2"/>
        <v>0</v>
      </c>
      <c r="L4" s="14"/>
      <c r="M4" s="14"/>
      <c r="N4" s="14"/>
      <c r="O4" s="14"/>
      <c r="S4" s="14">
        <f t="shared" si="0"/>
        <v>-190</v>
      </c>
      <c r="V4" t="s">
        <v>282</v>
      </c>
    </row>
    <row r="5" spans="1:22">
      <c r="A5" s="7">
        <v>3</v>
      </c>
      <c r="B5" s="7">
        <v>11</v>
      </c>
      <c r="C5" s="7">
        <v>11</v>
      </c>
      <c r="D5" s="7">
        <v>4.5599999999999996</v>
      </c>
      <c r="E5" s="7">
        <v>4.38</v>
      </c>
      <c r="F5" s="7">
        <v>-0.18</v>
      </c>
      <c r="G5" s="7">
        <v>4.47</v>
      </c>
      <c r="H5" s="7">
        <v>0.09</v>
      </c>
      <c r="I5" s="7">
        <v>3200</v>
      </c>
      <c r="J5" s="14">
        <f t="shared" si="1"/>
        <v>0</v>
      </c>
      <c r="K5" s="14">
        <f t="shared" si="2"/>
        <v>0</v>
      </c>
      <c r="L5" s="14"/>
      <c r="M5" s="14"/>
      <c r="N5" s="14"/>
      <c r="O5" s="14"/>
      <c r="S5" s="14">
        <f>(H5-H4)/H4*100</f>
        <v>0</v>
      </c>
      <c r="V5" t="s">
        <v>283</v>
      </c>
    </row>
    <row r="6" spans="1:22">
      <c r="A6" s="7">
        <v>4</v>
      </c>
      <c r="B6" s="7">
        <v>10.91</v>
      </c>
      <c r="C6" s="7">
        <v>11</v>
      </c>
      <c r="D6" s="7">
        <v>4.5599999999999996</v>
      </c>
      <c r="E6" s="7">
        <v>6.03</v>
      </c>
      <c r="F6" s="7">
        <v>1.47</v>
      </c>
      <c r="G6" s="7">
        <v>5.3</v>
      </c>
      <c r="H6" s="7">
        <v>-0.73</v>
      </c>
      <c r="I6" s="7">
        <v>600</v>
      </c>
      <c r="J6" s="14">
        <f t="shared" si="1"/>
        <v>0</v>
      </c>
      <c r="K6" s="14">
        <f t="shared" si="2"/>
        <v>18.568232662192397</v>
      </c>
      <c r="L6" s="14"/>
      <c r="M6" s="14"/>
      <c r="N6" s="14"/>
      <c r="O6" s="14"/>
      <c r="S6" s="14">
        <f>(H6-H5)/H5*100</f>
        <v>-911.11111111111109</v>
      </c>
    </row>
    <row r="7" spans="1:22">
      <c r="A7" s="7">
        <v>5</v>
      </c>
      <c r="B7" s="7">
        <v>11.154999999999999</v>
      </c>
      <c r="C7" s="7">
        <v>11.154999999999999</v>
      </c>
      <c r="D7" s="7">
        <v>6.04</v>
      </c>
      <c r="E7" s="7">
        <v>4.5599999999999996</v>
      </c>
      <c r="F7" s="7">
        <v>-1.48</v>
      </c>
      <c r="G7" s="7">
        <v>5.3</v>
      </c>
      <c r="H7" s="7">
        <v>0.74</v>
      </c>
      <c r="I7" s="7">
        <v>500</v>
      </c>
      <c r="J7" s="14">
        <f t="shared" si="1"/>
        <v>1.4090909090909032</v>
      </c>
      <c r="K7" s="14">
        <f t="shared" si="2"/>
        <v>0</v>
      </c>
      <c r="L7" s="14"/>
      <c r="M7" s="14"/>
      <c r="N7" s="14"/>
      <c r="O7" s="14"/>
      <c r="S7" s="14">
        <f>(H7-H6)/H6*100</f>
        <v>-201.36986301369865</v>
      </c>
    </row>
    <row r="8" spans="1:22">
      <c r="A8" s="7">
        <v>6</v>
      </c>
      <c r="B8" s="7">
        <v>11.31</v>
      </c>
      <c r="C8" s="7">
        <v>11.18</v>
      </c>
      <c r="D8" s="7">
        <v>6.27</v>
      </c>
      <c r="E8" s="7">
        <v>2.02</v>
      </c>
      <c r="F8" s="7">
        <v>-4.25</v>
      </c>
      <c r="G8" s="7">
        <v>4.1500000000000004</v>
      </c>
      <c r="H8" s="7">
        <v>2.13</v>
      </c>
      <c r="I8" s="7">
        <v>4905</v>
      </c>
      <c r="J8" s="14">
        <f t="shared" si="1"/>
        <v>0.22411474675033938</v>
      </c>
      <c r="K8" s="14">
        <f t="shared" si="2"/>
        <v>-21.698113207547159</v>
      </c>
      <c r="L8" s="14"/>
      <c r="M8" s="14"/>
      <c r="N8" s="14"/>
      <c r="O8" s="14"/>
      <c r="S8" s="14">
        <f>(H8-H7)/H7*100</f>
        <v>187.83783783783784</v>
      </c>
    </row>
    <row r="9" spans="1:22">
      <c r="A9" s="7">
        <v>7</v>
      </c>
      <c r="B9" s="7">
        <v>11.33</v>
      </c>
      <c r="C9" s="7">
        <v>11.11</v>
      </c>
      <c r="D9" s="7">
        <v>5.61</v>
      </c>
      <c r="E9" s="7">
        <v>-1.2</v>
      </c>
      <c r="F9" s="7">
        <v>-6.8</v>
      </c>
      <c r="G9" s="7">
        <v>2.21</v>
      </c>
      <c r="H9" s="7">
        <v>3.4</v>
      </c>
      <c r="I9" s="7">
        <v>4930</v>
      </c>
      <c r="J9" s="14">
        <f>(C9-C8)/C8*100</f>
        <v>-0.62611806797853564</v>
      </c>
      <c r="K9" s="14">
        <f>(G9-G8)/G8*100</f>
        <v>-46.746987951807235</v>
      </c>
      <c r="L9" s="14"/>
      <c r="M9" s="14"/>
      <c r="N9" s="14"/>
      <c r="O9" s="14"/>
      <c r="S9" s="14">
        <f>(H9-H8)/H8*100</f>
        <v>59.624413145539911</v>
      </c>
    </row>
    <row r="10" spans="1:22">
      <c r="A10" s="7">
        <v>8</v>
      </c>
      <c r="B10" s="7">
        <v>11.1</v>
      </c>
      <c r="C10" s="7">
        <v>11.12</v>
      </c>
      <c r="D10" s="7">
        <v>5.7</v>
      </c>
      <c r="E10" s="7">
        <v>-0.93</v>
      </c>
      <c r="F10" s="7">
        <v>-6.63</v>
      </c>
      <c r="G10" s="7">
        <v>2.39</v>
      </c>
      <c r="H10" s="7">
        <v>3.32</v>
      </c>
      <c r="I10" s="7">
        <v>400</v>
      </c>
      <c r="J10" s="14">
        <f t="shared" ref="J10:J73" si="3">(C10-C9)/C9*100</f>
        <v>9.0009000900088093E-2</v>
      </c>
      <c r="K10" s="14">
        <f t="shared" ref="K10:K73" si="4">(G10-G9)/G9*100</f>
        <v>8.1447963800905043</v>
      </c>
      <c r="L10" s="14"/>
      <c r="M10" s="14"/>
      <c r="N10" s="14"/>
      <c r="O10" s="14"/>
      <c r="S10" s="14">
        <f>(H10-H9)/H9*100</f>
        <v>-2.3529411764705901</v>
      </c>
    </row>
    <row r="11" spans="1:22">
      <c r="A11" s="7">
        <v>9</v>
      </c>
      <c r="B11" s="7">
        <v>11.1</v>
      </c>
      <c r="C11" s="7">
        <v>11.15</v>
      </c>
      <c r="D11" s="7">
        <v>5.99</v>
      </c>
      <c r="E11" s="7">
        <v>-0.31</v>
      </c>
      <c r="F11" s="7">
        <v>-6.3</v>
      </c>
      <c r="G11" s="7">
        <v>2.84</v>
      </c>
      <c r="H11" s="7">
        <v>3.15</v>
      </c>
      <c r="I11" s="7">
        <v>1600</v>
      </c>
      <c r="J11" s="14">
        <f t="shared" si="3"/>
        <v>0.26978417266188076</v>
      </c>
      <c r="K11" s="14">
        <f t="shared" si="4"/>
        <v>18.828451882845176</v>
      </c>
      <c r="L11" s="14"/>
      <c r="M11" s="14"/>
      <c r="N11" s="14"/>
      <c r="O11" s="14"/>
      <c r="S11" s="14">
        <f>(H11-H10)/H10*100</f>
        <v>-5.1204819277108422</v>
      </c>
    </row>
    <row r="12" spans="1:22">
      <c r="A12" s="7">
        <v>11</v>
      </c>
      <c r="B12" s="7">
        <v>11.1</v>
      </c>
      <c r="C12" s="7">
        <v>11.1</v>
      </c>
      <c r="D12" s="7">
        <v>5.51</v>
      </c>
      <c r="E12" s="7">
        <v>0.16</v>
      </c>
      <c r="F12" s="7">
        <v>-5.35</v>
      </c>
      <c r="G12" s="7">
        <v>2.84</v>
      </c>
      <c r="H12" s="7">
        <v>2.68</v>
      </c>
      <c r="I12" s="7">
        <v>300</v>
      </c>
      <c r="J12" s="14">
        <f t="shared" si="3"/>
        <v>-0.44843049327354895</v>
      </c>
      <c r="K12" s="14">
        <f t="shared" si="4"/>
        <v>0</v>
      </c>
      <c r="L12" s="14"/>
      <c r="M12" s="14"/>
      <c r="N12" s="14"/>
      <c r="O12" s="14"/>
      <c r="S12" s="14">
        <f>(H12-H11)/H11*100</f>
        <v>-14.920634920634912</v>
      </c>
    </row>
    <row r="13" spans="1:22">
      <c r="A13" s="7">
        <v>12</v>
      </c>
      <c r="B13" s="7">
        <v>11.1389</v>
      </c>
      <c r="C13" s="7">
        <v>11.13</v>
      </c>
      <c r="D13" s="7">
        <v>5.8</v>
      </c>
      <c r="E13" s="7">
        <v>-0.28000000000000003</v>
      </c>
      <c r="F13" s="7">
        <v>-6.08</v>
      </c>
      <c r="G13" s="7">
        <v>2.76</v>
      </c>
      <c r="H13" s="7">
        <v>3.04</v>
      </c>
      <c r="I13" s="7">
        <v>600</v>
      </c>
      <c r="J13" s="14">
        <f t="shared" si="3"/>
        <v>0.2702702702702805</v>
      </c>
      <c r="K13" s="14">
        <f t="shared" si="4"/>
        <v>-2.8169014084507067</v>
      </c>
      <c r="L13" s="15">
        <f t="shared" ref="L13:L16" si="5">(H13-H12)/H12*100</f>
        <v>13.432835820895516</v>
      </c>
      <c r="M13" s="14"/>
      <c r="N13" s="14"/>
      <c r="O13" s="14"/>
      <c r="S13" s="14">
        <f>(H13-H12)/H12*100</f>
        <v>13.432835820895516</v>
      </c>
    </row>
    <row r="14" spans="1:22">
      <c r="A14" s="7">
        <v>13</v>
      </c>
      <c r="B14" s="7">
        <v>11.1</v>
      </c>
      <c r="C14" s="7">
        <v>11.1</v>
      </c>
      <c r="D14" s="7">
        <v>5.51</v>
      </c>
      <c r="E14" s="7">
        <v>0</v>
      </c>
      <c r="F14" s="7">
        <v>-5.51</v>
      </c>
      <c r="G14" s="7">
        <v>2.76</v>
      </c>
      <c r="H14" s="7">
        <v>2.76</v>
      </c>
      <c r="I14" s="7">
        <v>200</v>
      </c>
      <c r="J14" s="14">
        <f t="shared" si="3"/>
        <v>-0.26954177897575143</v>
      </c>
      <c r="K14" s="14">
        <f t="shared" si="4"/>
        <v>0</v>
      </c>
      <c r="L14" s="14">
        <f t="shared" si="5"/>
        <v>-9.2105263157894814</v>
      </c>
      <c r="M14" s="14"/>
      <c r="N14" s="14"/>
      <c r="O14" s="14"/>
      <c r="S14" s="14">
        <f>(H14-H13)/H13*100</f>
        <v>-9.2105263157894814</v>
      </c>
    </row>
    <row r="15" spans="1:22">
      <c r="A15" s="7">
        <v>14</v>
      </c>
      <c r="B15" s="7">
        <v>11.1</v>
      </c>
      <c r="C15" s="7">
        <v>11.125</v>
      </c>
      <c r="D15" s="7">
        <v>5.75</v>
      </c>
      <c r="E15" s="7">
        <v>0.21</v>
      </c>
      <c r="F15" s="7">
        <v>-5.54</v>
      </c>
      <c r="G15" s="7">
        <v>2.98</v>
      </c>
      <c r="H15" s="7">
        <v>2.77</v>
      </c>
      <c r="I15" s="7">
        <v>6498</v>
      </c>
      <c r="J15" s="14">
        <f t="shared" si="3"/>
        <v>0.22522522522522842</v>
      </c>
      <c r="K15" s="14">
        <f t="shared" si="4"/>
        <v>7.9710144927536311</v>
      </c>
      <c r="L15" s="14">
        <f t="shared" si="5"/>
        <v>0.36231884057971853</v>
      </c>
      <c r="M15" s="14"/>
      <c r="N15" s="14"/>
      <c r="O15" s="14"/>
      <c r="S15" s="14">
        <f>(H15-H14)/H14*100</f>
        <v>0.36231884057971853</v>
      </c>
    </row>
    <row r="16" spans="1:22">
      <c r="A16" s="7">
        <v>16</v>
      </c>
      <c r="B16" s="7">
        <v>11.125</v>
      </c>
      <c r="C16" s="7">
        <v>11.125</v>
      </c>
      <c r="D16" s="7">
        <v>5.75</v>
      </c>
      <c r="E16" s="7">
        <v>0.21</v>
      </c>
      <c r="F16" s="7">
        <v>-5.54</v>
      </c>
      <c r="G16" s="7">
        <v>2.98</v>
      </c>
      <c r="H16" s="7">
        <v>2.77</v>
      </c>
      <c r="I16" s="7">
        <v>400</v>
      </c>
      <c r="J16" s="14">
        <f t="shared" si="3"/>
        <v>0</v>
      </c>
      <c r="K16" s="14">
        <f t="shared" si="4"/>
        <v>0</v>
      </c>
      <c r="L16" s="14">
        <f t="shared" si="5"/>
        <v>0</v>
      </c>
      <c r="M16" s="14"/>
      <c r="N16" s="14"/>
      <c r="O16" s="14"/>
      <c r="S16" s="14">
        <f>(H16-H15)/H15*100</f>
        <v>0</v>
      </c>
      <c r="V16" t="s">
        <v>281</v>
      </c>
    </row>
    <row r="17" spans="1:24">
      <c r="A17" s="7">
        <v>17</v>
      </c>
      <c r="B17" s="7">
        <v>11.14</v>
      </c>
      <c r="C17" s="7">
        <v>11.149900000000001</v>
      </c>
      <c r="D17" s="7">
        <v>5.99</v>
      </c>
      <c r="E17" s="7">
        <v>0.15</v>
      </c>
      <c r="F17" s="7">
        <v>-5.83</v>
      </c>
      <c r="G17" s="7">
        <v>3.07</v>
      </c>
      <c r="H17" s="7">
        <v>2.92</v>
      </c>
      <c r="I17" s="7">
        <v>200</v>
      </c>
      <c r="J17" s="14">
        <f t="shared" si="3"/>
        <v>0.2238202247191064</v>
      </c>
      <c r="K17" s="14">
        <f t="shared" si="4"/>
        <v>3.0201342281879149</v>
      </c>
      <c r="L17" s="14">
        <f>(H17-H16)/H16*100</f>
        <v>5.4151624548736423</v>
      </c>
      <c r="M17" s="14"/>
      <c r="N17" s="14"/>
      <c r="O17" s="14"/>
      <c r="S17" s="14">
        <f>(H17-H16)/H16*100</f>
        <v>5.4151624548736423</v>
      </c>
      <c r="V17" t="s">
        <v>284</v>
      </c>
    </row>
    <row r="18" spans="1:24">
      <c r="A18" s="7">
        <v>21</v>
      </c>
      <c r="B18" s="7">
        <v>11.15</v>
      </c>
      <c r="C18" s="7">
        <v>11.16</v>
      </c>
      <c r="D18" s="7">
        <v>6.08</v>
      </c>
      <c r="E18" s="7">
        <v>0.24</v>
      </c>
      <c r="F18" s="7">
        <v>-5.85</v>
      </c>
      <c r="G18" s="7">
        <v>3.16</v>
      </c>
      <c r="H18" s="7">
        <v>2.92</v>
      </c>
      <c r="I18" s="9">
        <v>1000</v>
      </c>
      <c r="J18" s="14">
        <f t="shared" si="3"/>
        <v>9.0583772051763267E-2</v>
      </c>
      <c r="K18" s="14">
        <f t="shared" si="4"/>
        <v>2.9315960912052219</v>
      </c>
      <c r="L18" s="14">
        <f>(H18-H17)/H17*100</f>
        <v>0</v>
      </c>
      <c r="M18" s="14"/>
      <c r="N18" s="14"/>
      <c r="O18" s="14"/>
      <c r="S18" s="14">
        <f>(H18-H17)/H17*100</f>
        <v>0</v>
      </c>
      <c r="T18">
        <f>(S18-S17)/S17*100</f>
        <v>-100</v>
      </c>
      <c r="V18" t="s">
        <v>285</v>
      </c>
    </row>
    <row r="19" spans="1:24">
      <c r="A19" s="7">
        <v>22</v>
      </c>
      <c r="B19" s="7">
        <v>11.24</v>
      </c>
      <c r="C19" s="7">
        <v>11.33</v>
      </c>
      <c r="D19" s="7">
        <v>7.7</v>
      </c>
      <c r="E19" s="7">
        <v>0.22</v>
      </c>
      <c r="F19" s="7">
        <v>-7.48</v>
      </c>
      <c r="G19" s="7">
        <v>3.96</v>
      </c>
      <c r="H19" s="7">
        <v>3.74</v>
      </c>
      <c r="I19" s="7">
        <v>2400</v>
      </c>
      <c r="J19" s="14">
        <f t="shared" si="3"/>
        <v>1.5232974910394259</v>
      </c>
      <c r="K19" s="14">
        <f t="shared" si="4"/>
        <v>25.316455696202521</v>
      </c>
      <c r="L19" s="14">
        <f>(H19-H18)/H18*100</f>
        <v>28.08219178082193</v>
      </c>
      <c r="M19" s="14"/>
      <c r="N19" s="14"/>
      <c r="O19" s="14"/>
      <c r="S19" s="14">
        <f>(H19-H18)/H18*100</f>
        <v>28.08219178082193</v>
      </c>
      <c r="T19" t="e">
        <f t="shared" ref="T19:T31" si="6">(S19-S18)/S18*100</f>
        <v>#DIV/0!</v>
      </c>
      <c r="V19" t="s">
        <v>286</v>
      </c>
    </row>
    <row r="20" spans="1:24">
      <c r="A20" s="7">
        <v>23</v>
      </c>
      <c r="B20" s="7">
        <v>11.33</v>
      </c>
      <c r="C20" s="7">
        <v>11.35</v>
      </c>
      <c r="D20" s="7">
        <v>7.89</v>
      </c>
      <c r="E20" s="7">
        <v>0.39</v>
      </c>
      <c r="F20" s="7">
        <v>-7.5</v>
      </c>
      <c r="G20" s="7">
        <v>4.1399999999999997</v>
      </c>
      <c r="H20" s="7">
        <v>3.75</v>
      </c>
      <c r="I20" s="7">
        <v>2300</v>
      </c>
      <c r="J20" s="14">
        <f t="shared" si="3"/>
        <v>0.17652250661959024</v>
      </c>
      <c r="K20" s="14">
        <f t="shared" si="4"/>
        <v>4.5454545454545388</v>
      </c>
      <c r="L20" s="14">
        <f t="shared" ref="L20:L26" si="7">(H20-H19)/H19*100</f>
        <v>0.26737967914437932</v>
      </c>
      <c r="M20" s="14"/>
      <c r="N20" s="14"/>
      <c r="O20" s="14"/>
      <c r="S20" s="14">
        <f>(H20-H19)/H19*100</f>
        <v>0.26737967914437932</v>
      </c>
      <c r="T20">
        <f t="shared" si="6"/>
        <v>-99.047867484022461</v>
      </c>
      <c r="W20" t="s">
        <v>287</v>
      </c>
    </row>
    <row r="21" spans="1:24">
      <c r="A21" s="7">
        <v>24</v>
      </c>
      <c r="B21" s="7">
        <v>11.35</v>
      </c>
      <c r="C21" s="7">
        <v>11.35</v>
      </c>
      <c r="D21" s="7">
        <v>7.89</v>
      </c>
      <c r="E21" s="7">
        <v>0.39</v>
      </c>
      <c r="F21" s="7">
        <v>-7.5</v>
      </c>
      <c r="G21" s="7">
        <v>4.1399999999999997</v>
      </c>
      <c r="H21" s="7">
        <v>3.75</v>
      </c>
      <c r="I21" s="7">
        <v>1400</v>
      </c>
      <c r="J21" s="14">
        <f t="shared" si="3"/>
        <v>0</v>
      </c>
      <c r="K21" s="14">
        <f t="shared" si="4"/>
        <v>0</v>
      </c>
      <c r="L21" s="14">
        <f t="shared" si="7"/>
        <v>0</v>
      </c>
      <c r="M21" s="14"/>
      <c r="N21" s="14"/>
      <c r="O21" s="14"/>
      <c r="S21" s="14">
        <f>(H21-H20)/H20*100</f>
        <v>0</v>
      </c>
      <c r="T21">
        <f t="shared" si="6"/>
        <v>-100</v>
      </c>
    </row>
    <row r="22" spans="1:24">
      <c r="A22" s="7">
        <v>25</v>
      </c>
      <c r="B22" s="7">
        <v>11.35</v>
      </c>
      <c r="C22" s="7">
        <v>11.4</v>
      </c>
      <c r="D22" s="7">
        <v>8.3699999999999992</v>
      </c>
      <c r="E22" s="7">
        <v>0.79</v>
      </c>
      <c r="F22" s="7">
        <v>-7.57</v>
      </c>
      <c r="G22" s="7">
        <v>4.58</v>
      </c>
      <c r="H22" s="7">
        <v>3.79</v>
      </c>
      <c r="I22" s="7">
        <v>1713</v>
      </c>
      <c r="J22" s="14">
        <f t="shared" si="3"/>
        <v>0.44052863436123979</v>
      </c>
      <c r="K22" s="14">
        <f t="shared" si="4"/>
        <v>10.628019323671507</v>
      </c>
      <c r="L22" s="14">
        <f t="shared" si="7"/>
        <v>1.0666666666666678</v>
      </c>
      <c r="M22" s="14"/>
      <c r="N22" s="14"/>
      <c r="O22" s="14"/>
      <c r="S22" s="14">
        <f>(H22-H21)/H21*100</f>
        <v>1.0666666666666678</v>
      </c>
      <c r="T22" t="e">
        <f t="shared" si="6"/>
        <v>#DIV/0!</v>
      </c>
    </row>
    <row r="23" spans="1:24">
      <c r="A23" s="7">
        <v>26</v>
      </c>
      <c r="B23" s="7">
        <v>11.43</v>
      </c>
      <c r="C23" s="7">
        <v>11.52</v>
      </c>
      <c r="D23" s="7">
        <v>9.51</v>
      </c>
      <c r="E23" s="7">
        <v>1.23</v>
      </c>
      <c r="F23" s="7">
        <v>-8.2799999999999994</v>
      </c>
      <c r="G23" s="7">
        <v>5.37</v>
      </c>
      <c r="H23" s="7">
        <v>4.1399999999999997</v>
      </c>
      <c r="I23" s="7">
        <v>9144</v>
      </c>
      <c r="J23" s="14">
        <f t="shared" si="3"/>
        <v>1.0526315789473615</v>
      </c>
      <c r="K23" s="14">
        <f t="shared" si="4"/>
        <v>17.248908296943235</v>
      </c>
      <c r="L23" s="14">
        <f t="shared" si="7"/>
        <v>9.2348284960422067</v>
      </c>
      <c r="M23" s="14"/>
      <c r="N23" s="14"/>
      <c r="O23" s="14"/>
      <c r="S23" s="14">
        <f>(H23-H22)/H22*100</f>
        <v>9.2348284960422067</v>
      </c>
      <c r="T23">
        <f t="shared" si="6"/>
        <v>765.76517150395591</v>
      </c>
    </row>
    <row r="24" spans="1:24">
      <c r="A24" s="7">
        <v>27</v>
      </c>
      <c r="B24" s="7">
        <v>11.6</v>
      </c>
      <c r="C24" s="7">
        <v>11.6</v>
      </c>
      <c r="D24" s="7">
        <v>10.27</v>
      </c>
      <c r="E24" s="7">
        <v>0.47</v>
      </c>
      <c r="F24" s="7">
        <v>-9.8000000000000007</v>
      </c>
      <c r="G24" s="7">
        <v>5.37</v>
      </c>
      <c r="H24" s="7">
        <v>4.9000000000000004</v>
      </c>
      <c r="I24" s="7">
        <v>100</v>
      </c>
      <c r="J24" s="14">
        <f t="shared" si="3"/>
        <v>0.69444444444444509</v>
      </c>
      <c r="K24" s="14">
        <f t="shared" si="4"/>
        <v>0</v>
      </c>
      <c r="L24" s="14">
        <f t="shared" si="7"/>
        <v>18.357487922705332</v>
      </c>
      <c r="M24" s="14"/>
      <c r="N24" s="14"/>
      <c r="O24" s="14"/>
      <c r="S24" s="14">
        <f>(H24-H23)/H23*100</f>
        <v>18.357487922705332</v>
      </c>
      <c r="T24">
        <f t="shared" si="6"/>
        <v>98.785369220152234</v>
      </c>
    </row>
    <row r="25" spans="1:24">
      <c r="A25" s="7">
        <v>28</v>
      </c>
      <c r="B25" s="7">
        <v>11.78</v>
      </c>
      <c r="C25" s="7">
        <v>11.87</v>
      </c>
      <c r="D25" s="7">
        <v>12.83</v>
      </c>
      <c r="E25" s="7">
        <v>-0.56999999999999995</v>
      </c>
      <c r="F25" s="7">
        <v>-13.41</v>
      </c>
      <c r="G25" s="7">
        <v>6.13</v>
      </c>
      <c r="H25" s="7">
        <v>6.7</v>
      </c>
      <c r="I25" s="7">
        <v>6660</v>
      </c>
      <c r="J25" s="14">
        <f t="shared" si="3"/>
        <v>2.327586206896548</v>
      </c>
      <c r="K25" s="14">
        <f t="shared" si="4"/>
        <v>14.152700186219736</v>
      </c>
      <c r="L25" s="14">
        <f t="shared" si="7"/>
        <v>36.734693877551017</v>
      </c>
      <c r="M25" s="14"/>
      <c r="N25" s="14"/>
      <c r="O25" s="14"/>
      <c r="S25" s="14">
        <f>(H25-H24)/H24*100</f>
        <v>36.734693877551017</v>
      </c>
      <c r="T25">
        <f t="shared" si="6"/>
        <v>100.10741138560665</v>
      </c>
    </row>
    <row r="26" spans="1:24">
      <c r="A26" s="7">
        <v>29</v>
      </c>
      <c r="B26" s="7">
        <v>11.78</v>
      </c>
      <c r="C26" s="7">
        <v>11.95</v>
      </c>
      <c r="D26" s="7">
        <v>13.59</v>
      </c>
      <c r="E26" s="7">
        <v>1.55</v>
      </c>
      <c r="F26" s="7">
        <v>-12.04</v>
      </c>
      <c r="G26" s="7">
        <v>7.57</v>
      </c>
      <c r="H26" s="7">
        <v>6.02</v>
      </c>
      <c r="I26" s="7">
        <v>4200</v>
      </c>
      <c r="J26" s="14">
        <f t="shared" si="3"/>
        <v>0.67396798652064094</v>
      </c>
      <c r="K26" s="14">
        <f t="shared" si="4"/>
        <v>23.491027732463301</v>
      </c>
      <c r="L26" s="14">
        <f t="shared" si="7"/>
        <v>-10.149253731343293</v>
      </c>
      <c r="M26" s="14"/>
      <c r="N26" s="14"/>
      <c r="O26" s="14"/>
      <c r="S26" s="14">
        <f>(H26-H25)/H25*100</f>
        <v>-10.149253731343293</v>
      </c>
      <c r="T26">
        <f t="shared" si="6"/>
        <v>-127.62852404643452</v>
      </c>
    </row>
    <row r="27" spans="1:24">
      <c r="A27" s="7">
        <v>30</v>
      </c>
      <c r="B27" s="7">
        <v>11.88</v>
      </c>
      <c r="C27" s="7">
        <v>11.96</v>
      </c>
      <c r="D27" s="7">
        <v>13.69</v>
      </c>
      <c r="E27" s="7">
        <v>2.81</v>
      </c>
      <c r="F27" s="7">
        <v>-10.88</v>
      </c>
      <c r="G27" s="7">
        <v>8.25</v>
      </c>
      <c r="H27" s="7">
        <v>5.44</v>
      </c>
      <c r="I27" s="7">
        <v>2980</v>
      </c>
      <c r="J27" s="14">
        <f t="shared" si="3"/>
        <v>8.368200836821392E-2</v>
      </c>
      <c r="K27" s="14">
        <f t="shared" si="4"/>
        <v>8.9828269484808416</v>
      </c>
      <c r="L27" s="14">
        <f>(H27-H26)/H26*100</f>
        <v>-9.6345514950165985</v>
      </c>
      <c r="M27" s="14"/>
      <c r="N27" s="14"/>
      <c r="O27" s="14"/>
      <c r="S27" s="14">
        <f>(H27-H26)/H26*100</f>
        <v>-9.6345514950165985</v>
      </c>
      <c r="T27">
        <f t="shared" si="6"/>
        <v>-5.0713308579247833</v>
      </c>
    </row>
    <row r="28" spans="1:24">
      <c r="A28" s="7">
        <v>31</v>
      </c>
      <c r="B28" s="7">
        <v>11.925000000000001</v>
      </c>
      <c r="C28" s="7">
        <v>11.9444</v>
      </c>
      <c r="D28" s="7">
        <v>13.54</v>
      </c>
      <c r="E28" s="7">
        <v>3.28</v>
      </c>
      <c r="F28" s="7">
        <v>-10.26</v>
      </c>
      <c r="G28" s="7">
        <v>8.41</v>
      </c>
      <c r="H28" s="7">
        <v>5.13</v>
      </c>
      <c r="I28" s="7">
        <v>5300</v>
      </c>
      <c r="J28" s="14">
        <f t="shared" si="3"/>
        <v>-0.13043478260870356</v>
      </c>
      <c r="K28" s="14">
        <f t="shared" si="4"/>
        <v>1.9393939393939412</v>
      </c>
      <c r="L28" s="14">
        <f>(H28-H27)/H27*100</f>
        <v>-5.6985294117647145</v>
      </c>
      <c r="M28" s="14"/>
      <c r="N28" s="14"/>
      <c r="O28" s="14"/>
      <c r="S28" s="14">
        <f>(H28-H27)/H27*100</f>
        <v>-5.6985294117647145</v>
      </c>
      <c r="T28">
        <f t="shared" si="6"/>
        <v>-40.853194726166159</v>
      </c>
    </row>
    <row r="29" spans="1:24">
      <c r="A29" s="7">
        <v>32</v>
      </c>
      <c r="B29" s="7">
        <v>11.95</v>
      </c>
      <c r="C29" s="7">
        <v>11.99</v>
      </c>
      <c r="D29" s="7">
        <v>13.97</v>
      </c>
      <c r="E29" s="7">
        <v>3.51</v>
      </c>
      <c r="F29" s="7">
        <v>-10.46</v>
      </c>
      <c r="G29" s="7">
        <v>8.74</v>
      </c>
      <c r="H29" s="7">
        <v>5.23</v>
      </c>
      <c r="I29" s="7">
        <v>1300</v>
      </c>
      <c r="J29" s="14">
        <f t="shared" si="3"/>
        <v>0.38176886239576963</v>
      </c>
      <c r="K29" s="14">
        <f t="shared" si="4"/>
        <v>3.9239001189060652</v>
      </c>
      <c r="L29" s="14">
        <f>(H29-H28)/H28*100</f>
        <v>1.9493177387914333</v>
      </c>
      <c r="M29" s="14"/>
      <c r="N29" s="14"/>
      <c r="O29" s="14"/>
      <c r="S29" s="14">
        <f>(H29-H28)/H28*100</f>
        <v>1.9493177387914333</v>
      </c>
      <c r="T29">
        <f t="shared" si="6"/>
        <v>-134.20738225492056</v>
      </c>
    </row>
    <row r="30" spans="1:24">
      <c r="A30" s="7">
        <v>33</v>
      </c>
      <c r="B30" s="7">
        <v>12.11</v>
      </c>
      <c r="C30" s="7">
        <v>12.14</v>
      </c>
      <c r="D30" s="7">
        <v>15.4</v>
      </c>
      <c r="E30" s="7">
        <v>2.58</v>
      </c>
      <c r="F30" s="7">
        <v>-12.81</v>
      </c>
      <c r="G30" s="7">
        <v>8.99</v>
      </c>
      <c r="H30" s="7">
        <v>6.41</v>
      </c>
      <c r="I30" s="10">
        <v>1100</v>
      </c>
      <c r="J30" s="14">
        <f t="shared" si="3"/>
        <v>1.2510425354462082</v>
      </c>
      <c r="K30" s="14">
        <f t="shared" si="4"/>
        <v>2.860411899313501</v>
      </c>
      <c r="L30" s="14">
        <f>(H30-H29)/H29*100</f>
        <v>22.562141491395789</v>
      </c>
      <c r="M30" s="14"/>
      <c r="N30" s="14"/>
      <c r="O30" s="14"/>
      <c r="S30" s="14">
        <f>(H30-H29)/H29*100</f>
        <v>22.562141491395789</v>
      </c>
      <c r="T30">
        <f t="shared" si="6"/>
        <v>1057.4378585085979</v>
      </c>
      <c r="X30">
        <f>(33-16)/(15.399-5.751)</f>
        <v>1.762023217247098</v>
      </c>
    </row>
    <row r="31" spans="1:24">
      <c r="A31" s="7">
        <v>34</v>
      </c>
      <c r="B31" s="7">
        <v>12.074999999999999</v>
      </c>
      <c r="C31" s="7">
        <v>11.976599999999999</v>
      </c>
      <c r="D31" s="7">
        <v>13.85</v>
      </c>
      <c r="E31" s="7">
        <v>2.5099999999999998</v>
      </c>
      <c r="F31" s="7">
        <v>-11.34</v>
      </c>
      <c r="G31" s="7">
        <v>8.18</v>
      </c>
      <c r="H31" s="7">
        <v>5.67</v>
      </c>
      <c r="I31" s="7">
        <v>3300</v>
      </c>
      <c r="J31" s="14">
        <f t="shared" si="3"/>
        <v>-1.3459637561779332</v>
      </c>
      <c r="K31" s="14">
        <f t="shared" si="4"/>
        <v>-9.0100111234705285</v>
      </c>
      <c r="L31" s="14">
        <f>(H31-H30)/H30*100</f>
        <v>-11.544461778471142</v>
      </c>
      <c r="M31" s="14"/>
      <c r="N31" s="14"/>
      <c r="O31" s="14"/>
      <c r="S31" s="14">
        <f>(H31-H30)/H30*100</f>
        <v>-11.544461778471142</v>
      </c>
      <c r="T31">
        <f t="shared" si="6"/>
        <v>-151.16740262830854</v>
      </c>
      <c r="X31">
        <f>(33-16)/(12.815-5.537)</f>
        <v>2.335806540258313</v>
      </c>
    </row>
    <row r="32" spans="1:24">
      <c r="A32" s="7">
        <v>35</v>
      </c>
      <c r="B32" s="7">
        <v>11.975</v>
      </c>
      <c r="C32" s="7">
        <v>11.95</v>
      </c>
      <c r="D32" s="7">
        <v>13.59</v>
      </c>
      <c r="E32" s="7">
        <v>2.34</v>
      </c>
      <c r="F32" s="7">
        <v>-11.25</v>
      </c>
      <c r="G32" s="7">
        <v>7.97</v>
      </c>
      <c r="H32" s="7">
        <v>5.63</v>
      </c>
      <c r="I32" s="7">
        <v>6000</v>
      </c>
      <c r="J32" s="14">
        <f t="shared" si="3"/>
        <v>-0.2220997612010101</v>
      </c>
      <c r="K32" s="14">
        <f t="shared" si="4"/>
        <v>-2.5672371638141804</v>
      </c>
      <c r="L32" s="14">
        <f t="shared" ref="L32:L95" si="8">(H32-H31)/H31*100</f>
        <v>-0.70546737213403943</v>
      </c>
      <c r="M32" s="14"/>
      <c r="N32" s="14"/>
      <c r="O32" s="14"/>
      <c r="S32" s="14">
        <f>(H32-H31)/H31*100</f>
        <v>-0.70546737213403943</v>
      </c>
    </row>
    <row r="33" spans="1:19">
      <c r="A33" s="7">
        <v>36</v>
      </c>
      <c r="B33" s="7">
        <v>11.95</v>
      </c>
      <c r="C33" s="7">
        <v>11.93</v>
      </c>
      <c r="D33" s="7">
        <v>13.4</v>
      </c>
      <c r="E33" s="7">
        <v>2.2000000000000002</v>
      </c>
      <c r="F33" s="7">
        <v>-11.2</v>
      </c>
      <c r="G33" s="7">
        <v>7.8</v>
      </c>
      <c r="H33" s="7">
        <v>5.6</v>
      </c>
      <c r="I33" s="7">
        <v>700</v>
      </c>
      <c r="J33" s="14">
        <f t="shared" si="3"/>
        <v>-0.16736401673639811</v>
      </c>
      <c r="K33" s="14">
        <f t="shared" si="4"/>
        <v>-2.1329987452948549</v>
      </c>
      <c r="L33" s="14">
        <f t="shared" si="8"/>
        <v>-0.53285968028419628</v>
      </c>
      <c r="M33" s="14"/>
      <c r="N33" s="14"/>
      <c r="O33" s="14"/>
      <c r="S33" s="14">
        <f>(H33-H32)/H32*100</f>
        <v>-0.53285968028419628</v>
      </c>
    </row>
    <row r="34" spans="1:19">
      <c r="A34" s="7">
        <v>37</v>
      </c>
      <c r="B34" s="7">
        <v>11.93</v>
      </c>
      <c r="C34" s="7">
        <v>11.92</v>
      </c>
      <c r="D34" s="7">
        <v>13.31</v>
      </c>
      <c r="E34" s="7">
        <v>2.13</v>
      </c>
      <c r="F34" s="7">
        <v>-11.18</v>
      </c>
      <c r="G34" s="7">
        <v>7.72</v>
      </c>
      <c r="H34" s="7">
        <v>5.59</v>
      </c>
      <c r="I34" s="7">
        <v>9500</v>
      </c>
      <c r="J34" s="14">
        <f t="shared" si="3"/>
        <v>-8.3822296730928642E-2</v>
      </c>
      <c r="K34" s="14">
        <f t="shared" si="4"/>
        <v>-1.0256410256410264</v>
      </c>
      <c r="L34" s="14">
        <f t="shared" si="8"/>
        <v>-0.17857142857142477</v>
      </c>
      <c r="M34" s="14"/>
      <c r="N34" s="14"/>
      <c r="O34" s="14"/>
      <c r="S34" s="14">
        <f>(H34-H33)/H33*100</f>
        <v>-0.17857142857142477</v>
      </c>
    </row>
    <row r="35" spans="1:19">
      <c r="A35" s="7">
        <v>39</v>
      </c>
      <c r="B35" s="7">
        <v>11.7</v>
      </c>
      <c r="C35" s="7">
        <v>11.7</v>
      </c>
      <c r="D35" s="7">
        <v>11.22</v>
      </c>
      <c r="E35" s="7">
        <v>4.22</v>
      </c>
      <c r="F35" s="7">
        <v>-7</v>
      </c>
      <c r="G35" s="7">
        <v>7.72</v>
      </c>
      <c r="H35" s="7">
        <v>3.5</v>
      </c>
      <c r="I35" s="7">
        <v>100</v>
      </c>
      <c r="J35" s="14">
        <f t="shared" si="3"/>
        <v>-1.8456375838926227</v>
      </c>
      <c r="K35" s="14">
        <f t="shared" si="4"/>
        <v>0</v>
      </c>
      <c r="L35" s="14">
        <f t="shared" si="8"/>
        <v>-37.388193202146688</v>
      </c>
      <c r="M35" s="14"/>
      <c r="N35" s="14"/>
      <c r="O35" s="14"/>
      <c r="P35">
        <v>0</v>
      </c>
      <c r="Q35">
        <v>0</v>
      </c>
      <c r="R35" t="str">
        <f t="shared" ref="R35:R73" si="9">IF(P35&gt;Q35,"SELL","hold")</f>
        <v>hold</v>
      </c>
      <c r="S35" s="14">
        <f>(H35-H34)/H34*100</f>
        <v>-37.388193202146688</v>
      </c>
    </row>
    <row r="36" spans="1:19">
      <c r="A36" s="7">
        <v>40</v>
      </c>
      <c r="B36" s="7">
        <v>11.7867</v>
      </c>
      <c r="C36" s="7">
        <v>11.775</v>
      </c>
      <c r="D36" s="7">
        <v>11.93</v>
      </c>
      <c r="E36" s="7">
        <v>3.31</v>
      </c>
      <c r="F36" s="7">
        <v>-8.6199999999999992</v>
      </c>
      <c r="G36" s="7">
        <v>7.62</v>
      </c>
      <c r="H36" s="7">
        <v>4.3099999999999996</v>
      </c>
      <c r="I36" s="7">
        <v>2500</v>
      </c>
      <c r="J36" s="14">
        <f t="shared" si="3"/>
        <v>0.64102564102565018</v>
      </c>
      <c r="K36" s="14">
        <f t="shared" si="4"/>
        <v>-1.2953367875647623</v>
      </c>
      <c r="L36" s="14">
        <f t="shared" si="8"/>
        <v>23.142857142857132</v>
      </c>
      <c r="M36" s="14"/>
      <c r="N36" s="14"/>
      <c r="O36" s="14"/>
      <c r="P36">
        <f>(A36-39)/(D36-11.22)</f>
        <v>1.408450704225354</v>
      </c>
      <c r="Q36">
        <f>(A36-39)/(G36-7.72)</f>
        <v>-10.000000000000036</v>
      </c>
      <c r="R36" t="str">
        <f t="shared" si="9"/>
        <v>SELL</v>
      </c>
      <c r="S36" s="14">
        <f t="shared" ref="S36:S99" si="10">(H36-H35)/H35*100</f>
        <v>23.142857142857132</v>
      </c>
    </row>
    <row r="37" spans="1:19">
      <c r="A37" s="7">
        <v>41</v>
      </c>
      <c r="B37" s="7">
        <v>11.75</v>
      </c>
      <c r="C37" s="7">
        <v>11.75</v>
      </c>
      <c r="D37" s="7">
        <v>11.69</v>
      </c>
      <c r="E37" s="7">
        <v>3.54</v>
      </c>
      <c r="F37" s="7">
        <v>-8.15</v>
      </c>
      <c r="G37" s="7">
        <v>7.62</v>
      </c>
      <c r="H37" s="7">
        <v>4.07</v>
      </c>
      <c r="I37" s="7">
        <v>100</v>
      </c>
      <c r="J37" s="14">
        <f t="shared" si="3"/>
        <v>-0.21231422505308159</v>
      </c>
      <c r="K37" s="14">
        <f t="shared" si="4"/>
        <v>0</v>
      </c>
      <c r="L37" s="14">
        <f t="shared" si="8"/>
        <v>-5.5684454756380353</v>
      </c>
      <c r="M37" s="14"/>
      <c r="N37" s="14"/>
      <c r="O37" s="14"/>
      <c r="P37">
        <f t="shared" ref="P37:P100" si="11">(A37-39)/(D37-11.22)</f>
        <v>4.2553191489361808</v>
      </c>
      <c r="Q37">
        <f t="shared" ref="Q37:Q100" si="12">(A37-39)/(G37-7.72)</f>
        <v>-20.000000000000071</v>
      </c>
      <c r="R37" t="str">
        <f t="shared" si="9"/>
        <v>SELL</v>
      </c>
      <c r="S37" s="14">
        <f t="shared" si="10"/>
        <v>-5.5684454756380353</v>
      </c>
    </row>
    <row r="38" spans="1:19">
      <c r="A38" s="7">
        <v>42</v>
      </c>
      <c r="B38" s="7">
        <v>11.76</v>
      </c>
      <c r="C38" s="7">
        <v>11.81</v>
      </c>
      <c r="D38" s="7">
        <v>12.26</v>
      </c>
      <c r="E38" s="7">
        <v>3.82</v>
      </c>
      <c r="F38" s="7">
        <v>-8.44</v>
      </c>
      <c r="G38" s="7">
        <v>8.0399999999999991</v>
      </c>
      <c r="H38" s="7">
        <v>4.22</v>
      </c>
      <c r="I38" s="7">
        <v>1582</v>
      </c>
      <c r="J38" s="14">
        <f t="shared" si="3"/>
        <v>0.5106382978723446</v>
      </c>
      <c r="K38" s="14">
        <f t="shared" si="4"/>
        <v>5.5118110236220348</v>
      </c>
      <c r="L38" s="14">
        <f t="shared" si="8"/>
        <v>3.6855036855036722</v>
      </c>
      <c r="M38" s="14"/>
      <c r="N38" s="14"/>
      <c r="O38" s="14"/>
      <c r="P38">
        <f t="shared" si="11"/>
        <v>2.8846153846153868</v>
      </c>
      <c r="Q38">
        <f t="shared" si="12"/>
        <v>9.3750000000000178</v>
      </c>
      <c r="R38" t="str">
        <f t="shared" si="9"/>
        <v>hold</v>
      </c>
      <c r="S38" s="14">
        <f t="shared" si="10"/>
        <v>3.6855036855036722</v>
      </c>
    </row>
    <row r="39" spans="1:19">
      <c r="A39" s="7">
        <v>43</v>
      </c>
      <c r="B39" s="7">
        <v>11.82</v>
      </c>
      <c r="C39" s="7">
        <v>11.819000000000001</v>
      </c>
      <c r="D39" s="7">
        <v>12.35</v>
      </c>
      <c r="E39" s="7">
        <v>3.72</v>
      </c>
      <c r="F39" s="7">
        <v>-8.6300000000000008</v>
      </c>
      <c r="G39" s="7">
        <v>8.0299999999999994</v>
      </c>
      <c r="H39" s="7">
        <v>4.3099999999999996</v>
      </c>
      <c r="I39" s="7">
        <v>250</v>
      </c>
      <c r="J39" s="14">
        <f t="shared" si="3"/>
        <v>7.6206604572399153E-2</v>
      </c>
      <c r="K39" s="14">
        <f t="shared" si="4"/>
        <v>-0.12437810945273367</v>
      </c>
      <c r="L39" s="14">
        <f t="shared" si="8"/>
        <v>2.1327014218009444</v>
      </c>
      <c r="M39" s="14"/>
      <c r="N39" s="14"/>
      <c r="O39" s="14"/>
      <c r="P39">
        <f t="shared" si="11"/>
        <v>3.5398230088495608</v>
      </c>
      <c r="Q39">
        <f t="shared" si="12"/>
        <v>12.90322580645163</v>
      </c>
      <c r="R39" t="str">
        <f t="shared" si="9"/>
        <v>hold</v>
      </c>
      <c r="S39" s="14">
        <f t="shared" si="10"/>
        <v>2.1327014218009444</v>
      </c>
    </row>
    <row r="40" spans="1:19">
      <c r="A40" s="7">
        <v>44</v>
      </c>
      <c r="B40" s="7">
        <v>11.82</v>
      </c>
      <c r="C40" s="7">
        <v>11.86</v>
      </c>
      <c r="D40" s="7">
        <v>12.74</v>
      </c>
      <c r="E40" s="7">
        <v>4.01</v>
      </c>
      <c r="F40" s="7">
        <v>-8.73</v>
      </c>
      <c r="G40" s="7">
        <v>8.3699999999999992</v>
      </c>
      <c r="H40" s="7">
        <v>4.3600000000000003</v>
      </c>
      <c r="I40" s="7">
        <v>300</v>
      </c>
      <c r="J40" s="14">
        <f t="shared" si="3"/>
        <v>0.34689906083423805</v>
      </c>
      <c r="K40" s="14">
        <f t="shared" si="4"/>
        <v>4.2341220423412196</v>
      </c>
      <c r="L40" s="14">
        <f t="shared" si="8"/>
        <v>1.1600928074246106</v>
      </c>
      <c r="M40" s="14"/>
      <c r="N40" s="14"/>
      <c r="O40" s="14"/>
      <c r="P40">
        <f t="shared" si="11"/>
        <v>3.2894736842105274</v>
      </c>
      <c r="Q40">
        <f t="shared" si="12"/>
        <v>7.6923076923076987</v>
      </c>
      <c r="R40" t="str">
        <f t="shared" si="9"/>
        <v>hold</v>
      </c>
      <c r="S40" s="14">
        <f t="shared" si="10"/>
        <v>1.1600928074246106</v>
      </c>
    </row>
    <row r="41" spans="1:19">
      <c r="A41" s="7">
        <v>46</v>
      </c>
      <c r="B41" s="7">
        <v>11.85</v>
      </c>
      <c r="C41" s="7">
        <v>11.88</v>
      </c>
      <c r="D41" s="7">
        <v>12.93</v>
      </c>
      <c r="E41" s="7">
        <v>4.32</v>
      </c>
      <c r="F41" s="7">
        <v>-8.6</v>
      </c>
      <c r="G41" s="7">
        <v>8.6300000000000008</v>
      </c>
      <c r="H41" s="7">
        <v>4.3</v>
      </c>
      <c r="I41" s="7">
        <v>200</v>
      </c>
      <c r="J41" s="14">
        <f t="shared" si="3"/>
        <v>0.16863406408095574</v>
      </c>
      <c r="K41" s="14">
        <f t="shared" si="4"/>
        <v>3.1063321385902221</v>
      </c>
      <c r="L41" s="14">
        <f t="shared" si="8"/>
        <v>-1.376146788990837</v>
      </c>
      <c r="M41" s="14"/>
      <c r="N41" s="14"/>
      <c r="O41" s="14"/>
      <c r="P41">
        <f t="shared" si="11"/>
        <v>4.0935672514619901</v>
      </c>
      <c r="Q41">
        <f t="shared" si="12"/>
        <v>7.6923076923076836</v>
      </c>
      <c r="R41" t="str">
        <f t="shared" si="9"/>
        <v>hold</v>
      </c>
      <c r="S41" s="14">
        <f t="shared" si="10"/>
        <v>-1.376146788990837</v>
      </c>
    </row>
    <row r="42" spans="1:19">
      <c r="A42" s="7">
        <v>48</v>
      </c>
      <c r="B42" s="7">
        <v>11.8893</v>
      </c>
      <c r="C42" s="7">
        <v>11.83</v>
      </c>
      <c r="D42" s="7">
        <v>12.45</v>
      </c>
      <c r="E42" s="7">
        <v>3.8</v>
      </c>
      <c r="F42" s="7">
        <v>-8.65</v>
      </c>
      <c r="G42" s="7">
        <v>8.1300000000000008</v>
      </c>
      <c r="H42" s="7">
        <v>4.33</v>
      </c>
      <c r="I42" s="7">
        <v>3400</v>
      </c>
      <c r="J42" s="14">
        <f t="shared" si="3"/>
        <v>-0.42087542087542684</v>
      </c>
      <c r="K42" s="14">
        <f t="shared" si="4"/>
        <v>-5.7937427578215521</v>
      </c>
      <c r="L42" s="14">
        <f t="shared" si="8"/>
        <v>0.69767441860465695</v>
      </c>
      <c r="M42" s="14"/>
      <c r="N42" s="14"/>
      <c r="O42" s="14"/>
      <c r="P42">
        <f t="shared" si="11"/>
        <v>7.3170731707317156</v>
      </c>
      <c r="Q42">
        <f t="shared" si="12"/>
        <v>21.951219512195067</v>
      </c>
      <c r="R42" t="str">
        <f t="shared" si="9"/>
        <v>hold</v>
      </c>
      <c r="S42" s="14">
        <f t="shared" si="10"/>
        <v>0.69767441860465695</v>
      </c>
    </row>
    <row r="43" spans="1:19">
      <c r="A43" s="7">
        <v>49</v>
      </c>
      <c r="B43" s="7">
        <v>11.83</v>
      </c>
      <c r="C43" s="7">
        <v>11.89</v>
      </c>
      <c r="D43" s="7">
        <v>13.02</v>
      </c>
      <c r="E43" s="7">
        <v>4.25</v>
      </c>
      <c r="F43" s="7">
        <v>-8.7799999999999994</v>
      </c>
      <c r="G43" s="7">
        <v>8.6300000000000008</v>
      </c>
      <c r="H43" s="7">
        <v>4.3899999999999997</v>
      </c>
      <c r="I43" s="7">
        <v>7984</v>
      </c>
      <c r="J43" s="14">
        <f t="shared" si="3"/>
        <v>0.50718512256974213</v>
      </c>
      <c r="K43" s="14">
        <f t="shared" si="4"/>
        <v>6.1500615006150054</v>
      </c>
      <c r="L43" s="14">
        <f t="shared" si="8"/>
        <v>1.3856812933025313</v>
      </c>
      <c r="M43" s="14"/>
      <c r="N43" s="14"/>
      <c r="O43" s="14"/>
      <c r="P43">
        <f t="shared" si="11"/>
        <v>5.5555555555555589</v>
      </c>
      <c r="Q43">
        <f t="shared" si="12"/>
        <v>10.989010989010977</v>
      </c>
      <c r="R43" t="str">
        <f t="shared" si="9"/>
        <v>hold</v>
      </c>
      <c r="S43" s="14">
        <f t="shared" si="10"/>
        <v>1.3856812933025313</v>
      </c>
    </row>
    <row r="44" spans="1:19">
      <c r="A44" s="7">
        <v>51</v>
      </c>
      <c r="B44" s="7">
        <v>11.89</v>
      </c>
      <c r="C44" s="7">
        <v>11.8931</v>
      </c>
      <c r="D44" s="7">
        <v>13.05</v>
      </c>
      <c r="E44" s="7">
        <v>4.2699999999999996</v>
      </c>
      <c r="F44" s="7">
        <v>-8.7799999999999994</v>
      </c>
      <c r="G44" s="7">
        <v>8.66</v>
      </c>
      <c r="H44" s="7">
        <v>4.3899999999999997</v>
      </c>
      <c r="I44" s="7">
        <v>1754</v>
      </c>
      <c r="J44" s="14">
        <f t="shared" si="3"/>
        <v>2.6072329688813123E-2</v>
      </c>
      <c r="K44" s="14">
        <f t="shared" si="4"/>
        <v>0.34762456546928572</v>
      </c>
      <c r="L44" s="14">
        <f t="shared" si="8"/>
        <v>0</v>
      </c>
      <c r="M44" s="14"/>
      <c r="N44" s="14"/>
      <c r="O44" s="14"/>
      <c r="P44">
        <f t="shared" si="11"/>
        <v>6.557377049180328</v>
      </c>
      <c r="Q44">
        <f t="shared" si="12"/>
        <v>12.765957446808505</v>
      </c>
      <c r="R44" t="str">
        <f t="shared" si="9"/>
        <v>hold</v>
      </c>
      <c r="S44" s="14">
        <f t="shared" si="10"/>
        <v>0</v>
      </c>
    </row>
    <row r="45" spans="1:19">
      <c r="A45" s="7">
        <v>52</v>
      </c>
      <c r="B45" s="7">
        <v>11.87</v>
      </c>
      <c r="C45" s="7">
        <v>11.92</v>
      </c>
      <c r="D45" s="7">
        <v>13.31</v>
      </c>
      <c r="E45" s="7">
        <v>4.8600000000000003</v>
      </c>
      <c r="F45" s="7">
        <v>-8.4499999999999993</v>
      </c>
      <c r="G45" s="7">
        <v>9.08</v>
      </c>
      <c r="H45" s="7">
        <v>4.2300000000000004</v>
      </c>
      <c r="I45" s="7">
        <v>6500</v>
      </c>
      <c r="J45" s="14">
        <f t="shared" si="3"/>
        <v>0.22618156746348284</v>
      </c>
      <c r="K45" s="14">
        <f t="shared" si="4"/>
        <v>4.8498845265588901</v>
      </c>
      <c r="L45" s="14">
        <f t="shared" si="8"/>
        <v>-3.6446469248291402</v>
      </c>
      <c r="M45" s="14"/>
      <c r="N45" s="14"/>
      <c r="O45" s="14"/>
      <c r="P45">
        <f t="shared" si="11"/>
        <v>6.2200956937799043</v>
      </c>
      <c r="Q45">
        <f t="shared" si="12"/>
        <v>9.5588235294117627</v>
      </c>
      <c r="R45" t="str">
        <f t="shared" si="9"/>
        <v>hold</v>
      </c>
      <c r="S45" s="14">
        <f t="shared" si="10"/>
        <v>-3.6446469248291402</v>
      </c>
    </row>
    <row r="46" spans="1:19">
      <c r="A46" s="7">
        <v>53</v>
      </c>
      <c r="B46" s="7">
        <v>11.945</v>
      </c>
      <c r="C46" s="7">
        <v>12.115</v>
      </c>
      <c r="D46" s="7">
        <v>15.16</v>
      </c>
      <c r="E46" s="7">
        <v>5.85</v>
      </c>
      <c r="F46" s="7">
        <v>-9.31</v>
      </c>
      <c r="G46" s="7">
        <v>10.5</v>
      </c>
      <c r="H46" s="7">
        <v>4.66</v>
      </c>
      <c r="I46" s="7">
        <v>12000</v>
      </c>
      <c r="J46" s="14">
        <f t="shared" si="3"/>
        <v>1.6359060402684589</v>
      </c>
      <c r="K46" s="14">
        <f t="shared" si="4"/>
        <v>15.638766519823788</v>
      </c>
      <c r="L46" s="14">
        <f t="shared" si="8"/>
        <v>10.165484633569733</v>
      </c>
      <c r="M46" s="14"/>
      <c r="N46" s="14"/>
      <c r="O46" s="14"/>
      <c r="P46">
        <f t="shared" si="11"/>
        <v>3.5532994923857872</v>
      </c>
      <c r="Q46">
        <f t="shared" si="12"/>
        <v>5.0359712230215825</v>
      </c>
      <c r="R46" t="str">
        <f t="shared" si="9"/>
        <v>hold</v>
      </c>
      <c r="S46" s="14">
        <f t="shared" si="10"/>
        <v>10.165484633569733</v>
      </c>
    </row>
    <row r="47" spans="1:19">
      <c r="A47" s="7">
        <v>55</v>
      </c>
      <c r="B47" s="7">
        <v>12.11</v>
      </c>
      <c r="C47" s="7">
        <v>12.11</v>
      </c>
      <c r="D47" s="7">
        <v>15.11</v>
      </c>
      <c r="E47" s="7">
        <v>5.9</v>
      </c>
      <c r="F47" s="7">
        <v>-9.2200000000000006</v>
      </c>
      <c r="G47" s="7">
        <v>10.5</v>
      </c>
      <c r="H47" s="7">
        <v>4.6100000000000003</v>
      </c>
      <c r="I47" s="7">
        <v>250</v>
      </c>
      <c r="J47" s="14">
        <f t="shared" si="3"/>
        <v>-4.1271151465132327E-2</v>
      </c>
      <c r="K47" s="14">
        <f t="shared" si="4"/>
        <v>0</v>
      </c>
      <c r="L47" s="14">
        <f t="shared" si="8"/>
        <v>-1.0729613733905541</v>
      </c>
      <c r="M47" s="14"/>
      <c r="N47" s="14"/>
      <c r="O47" s="14"/>
      <c r="P47">
        <f t="shared" si="11"/>
        <v>4.1131105398457599</v>
      </c>
      <c r="Q47">
        <f t="shared" si="12"/>
        <v>5.7553956834532372</v>
      </c>
      <c r="R47" t="str">
        <f t="shared" si="9"/>
        <v>hold</v>
      </c>
      <c r="S47" s="14">
        <f t="shared" si="10"/>
        <v>-1.0729613733905541</v>
      </c>
    </row>
    <row r="48" spans="1:19">
      <c r="A48" s="7">
        <v>56</v>
      </c>
      <c r="B48" s="7">
        <v>12.11</v>
      </c>
      <c r="C48" s="7">
        <v>12.145</v>
      </c>
      <c r="D48" s="7">
        <v>15.45</v>
      </c>
      <c r="E48" s="7">
        <v>6.14</v>
      </c>
      <c r="F48" s="7">
        <v>-9.31</v>
      </c>
      <c r="G48" s="7">
        <v>10.79</v>
      </c>
      <c r="H48" s="7">
        <v>4.6500000000000004</v>
      </c>
      <c r="I48" s="7">
        <v>300</v>
      </c>
      <c r="J48" s="14">
        <f t="shared" si="3"/>
        <v>0.28901734104046362</v>
      </c>
      <c r="K48" s="14">
        <f t="shared" si="4"/>
        <v>2.7619047619047534</v>
      </c>
      <c r="L48" s="14">
        <f t="shared" si="8"/>
        <v>0.86767895878525014</v>
      </c>
      <c r="M48" s="14"/>
      <c r="N48" s="14"/>
      <c r="O48" s="14"/>
      <c r="P48">
        <f t="shared" si="11"/>
        <v>4.0189125295508283</v>
      </c>
      <c r="Q48">
        <f t="shared" si="12"/>
        <v>5.5374592833876228</v>
      </c>
      <c r="R48" t="str">
        <f t="shared" si="9"/>
        <v>hold</v>
      </c>
      <c r="S48" s="14">
        <f t="shared" si="10"/>
        <v>0.86767895878525014</v>
      </c>
    </row>
    <row r="49" spans="1:19">
      <c r="A49" s="7">
        <v>57</v>
      </c>
      <c r="B49" s="7">
        <v>12.13</v>
      </c>
      <c r="C49" s="7">
        <v>12.11</v>
      </c>
      <c r="D49" s="7">
        <v>15.11</v>
      </c>
      <c r="E49" s="7">
        <v>6.14</v>
      </c>
      <c r="F49" s="7">
        <v>-8.9700000000000006</v>
      </c>
      <c r="G49" s="7">
        <v>10.63</v>
      </c>
      <c r="H49" s="7">
        <v>4.49</v>
      </c>
      <c r="I49" s="7">
        <v>515</v>
      </c>
      <c r="J49" s="14">
        <f t="shared" si="3"/>
        <v>-0.28818443804034699</v>
      </c>
      <c r="K49" s="14">
        <f t="shared" si="4"/>
        <v>-1.4828544949026725</v>
      </c>
      <c r="L49" s="14">
        <f t="shared" si="8"/>
        <v>-3.4408602150537662</v>
      </c>
      <c r="M49" s="14"/>
      <c r="N49" s="14"/>
      <c r="O49" s="14"/>
      <c r="P49">
        <f t="shared" si="11"/>
        <v>4.6272493573264795</v>
      </c>
      <c r="Q49">
        <f t="shared" si="12"/>
        <v>6.1855670103092759</v>
      </c>
      <c r="R49" t="str">
        <f t="shared" si="9"/>
        <v>hold</v>
      </c>
      <c r="S49" s="14">
        <f t="shared" si="10"/>
        <v>-3.4408602150537662</v>
      </c>
    </row>
    <row r="50" spans="1:19">
      <c r="A50" s="7">
        <v>58</v>
      </c>
      <c r="B50" s="7">
        <v>12.0601</v>
      </c>
      <c r="C50" s="7">
        <v>11.92</v>
      </c>
      <c r="D50" s="7">
        <v>13.31</v>
      </c>
      <c r="E50" s="7">
        <v>5.63</v>
      </c>
      <c r="F50" s="7">
        <v>-7.68</v>
      </c>
      <c r="G50" s="7">
        <v>9.4700000000000006</v>
      </c>
      <c r="H50" s="7">
        <v>3.84</v>
      </c>
      <c r="I50" s="7">
        <v>2700</v>
      </c>
      <c r="J50" s="14">
        <f t="shared" si="3"/>
        <v>-1.5689512799339347</v>
      </c>
      <c r="K50" s="14">
        <f t="shared" si="4"/>
        <v>-10.912511759172155</v>
      </c>
      <c r="L50" s="14">
        <f t="shared" si="8"/>
        <v>-14.476614699331854</v>
      </c>
      <c r="M50" s="14"/>
      <c r="N50" s="14"/>
      <c r="O50" s="14"/>
      <c r="P50">
        <f t="shared" si="11"/>
        <v>9.0909090909090917</v>
      </c>
      <c r="Q50">
        <f t="shared" si="12"/>
        <v>10.857142857142852</v>
      </c>
      <c r="R50" t="str">
        <f t="shared" si="9"/>
        <v>hold</v>
      </c>
      <c r="S50" s="14">
        <f t="shared" si="10"/>
        <v>-14.476614699331854</v>
      </c>
    </row>
    <row r="51" spans="1:19">
      <c r="A51" s="7">
        <v>59</v>
      </c>
      <c r="B51" s="7">
        <v>11.92</v>
      </c>
      <c r="C51" s="7">
        <v>12.03</v>
      </c>
      <c r="D51" s="7">
        <v>14.35</v>
      </c>
      <c r="E51" s="7">
        <v>6.43</v>
      </c>
      <c r="F51" s="7">
        <v>-7.93</v>
      </c>
      <c r="G51" s="7">
        <v>10.39</v>
      </c>
      <c r="H51" s="7">
        <v>3.96</v>
      </c>
      <c r="I51" s="7">
        <v>12700</v>
      </c>
      <c r="J51" s="14">
        <f t="shared" si="3"/>
        <v>0.9228187919463039</v>
      </c>
      <c r="K51" s="14">
        <f t="shared" si="4"/>
        <v>9.7148891235480459</v>
      </c>
      <c r="L51" s="14">
        <f t="shared" si="8"/>
        <v>3.1250000000000027</v>
      </c>
      <c r="M51" s="14"/>
      <c r="N51" s="14"/>
      <c r="O51" s="14"/>
      <c r="P51">
        <f t="shared" si="11"/>
        <v>6.3897763578274782</v>
      </c>
      <c r="Q51">
        <f t="shared" si="12"/>
        <v>7.4906367041198481</v>
      </c>
      <c r="R51" t="str">
        <f t="shared" si="9"/>
        <v>hold</v>
      </c>
      <c r="S51" s="14">
        <f t="shared" si="10"/>
        <v>3.1250000000000027</v>
      </c>
    </row>
    <row r="52" spans="1:19">
      <c r="A52" s="7">
        <v>60</v>
      </c>
      <c r="B52" s="7">
        <v>12.03</v>
      </c>
      <c r="C52" s="7">
        <v>12.03</v>
      </c>
      <c r="D52" s="7">
        <v>14.35</v>
      </c>
      <c r="E52" s="7">
        <v>6.43</v>
      </c>
      <c r="F52" s="7">
        <v>-7.93</v>
      </c>
      <c r="G52" s="7">
        <v>10.39</v>
      </c>
      <c r="H52" s="7">
        <v>3.96</v>
      </c>
      <c r="I52" s="7">
        <v>600</v>
      </c>
      <c r="J52" s="14">
        <f t="shared" si="3"/>
        <v>0</v>
      </c>
      <c r="K52" s="14">
        <f t="shared" si="4"/>
        <v>0</v>
      </c>
      <c r="L52" s="14">
        <f t="shared" si="8"/>
        <v>0</v>
      </c>
      <c r="M52" s="14"/>
      <c r="N52" s="14"/>
      <c r="O52" s="14"/>
      <c r="P52">
        <f t="shared" si="11"/>
        <v>6.7092651757188522</v>
      </c>
      <c r="Q52">
        <f t="shared" si="12"/>
        <v>7.8651685393258406</v>
      </c>
      <c r="R52" t="str">
        <f t="shared" si="9"/>
        <v>hold</v>
      </c>
      <c r="S52" s="14">
        <f t="shared" si="10"/>
        <v>0</v>
      </c>
    </row>
    <row r="53" spans="1:19">
      <c r="A53" s="7">
        <v>61</v>
      </c>
      <c r="B53" s="7">
        <v>12.11</v>
      </c>
      <c r="C53" s="7">
        <v>12.11</v>
      </c>
      <c r="D53" s="7">
        <v>15.11</v>
      </c>
      <c r="E53" s="7">
        <v>5.67</v>
      </c>
      <c r="F53" s="7">
        <v>-9.4499999999999993</v>
      </c>
      <c r="G53" s="7">
        <v>10.39</v>
      </c>
      <c r="H53" s="7">
        <v>4.72</v>
      </c>
      <c r="I53" s="7">
        <v>300</v>
      </c>
      <c r="J53" s="14">
        <f t="shared" si="3"/>
        <v>0.66500415627597731</v>
      </c>
      <c r="K53" s="14">
        <f t="shared" si="4"/>
        <v>0</v>
      </c>
      <c r="L53" s="14">
        <f t="shared" si="8"/>
        <v>19.191919191919187</v>
      </c>
      <c r="M53" s="14"/>
      <c r="N53" s="14"/>
      <c r="O53" s="14"/>
      <c r="P53">
        <f t="shared" si="11"/>
        <v>5.6555269922879194</v>
      </c>
      <c r="Q53">
        <f t="shared" si="12"/>
        <v>8.2397003745318322</v>
      </c>
      <c r="R53" t="str">
        <f t="shared" si="9"/>
        <v>hold</v>
      </c>
      <c r="S53" s="14">
        <f t="shared" si="10"/>
        <v>19.191919191919187</v>
      </c>
    </row>
    <row r="54" spans="1:19">
      <c r="A54" s="7">
        <v>62</v>
      </c>
      <c r="B54" s="7">
        <v>12.053100000000001</v>
      </c>
      <c r="C54" s="7">
        <v>12.053100000000001</v>
      </c>
      <c r="D54" s="7">
        <v>14.57</v>
      </c>
      <c r="E54" s="7">
        <v>6.21</v>
      </c>
      <c r="F54" s="7">
        <v>-8.3699999999999992</v>
      </c>
      <c r="G54" s="7">
        <v>10.39</v>
      </c>
      <c r="H54" s="7">
        <v>4.18</v>
      </c>
      <c r="I54" s="7">
        <v>300</v>
      </c>
      <c r="J54" s="14">
        <f t="shared" si="3"/>
        <v>-0.46985962014862792</v>
      </c>
      <c r="K54" s="14">
        <f t="shared" si="4"/>
        <v>0</v>
      </c>
      <c r="L54" s="14">
        <f t="shared" si="8"/>
        <v>-11.440677966101696</v>
      </c>
      <c r="M54" s="14"/>
      <c r="N54" s="14"/>
      <c r="O54" s="14"/>
      <c r="P54">
        <f t="shared" si="11"/>
        <v>6.8656716417910459</v>
      </c>
      <c r="Q54">
        <f t="shared" si="12"/>
        <v>8.6142322097378248</v>
      </c>
      <c r="R54" t="str">
        <f t="shared" si="9"/>
        <v>hold</v>
      </c>
      <c r="S54" s="14">
        <f t="shared" si="10"/>
        <v>-11.440677966101696</v>
      </c>
    </row>
    <row r="55" spans="1:19">
      <c r="A55" s="7">
        <v>63</v>
      </c>
      <c r="B55" s="7">
        <v>12.0998</v>
      </c>
      <c r="C55" s="7">
        <v>12.03</v>
      </c>
      <c r="D55" s="7">
        <v>14.35</v>
      </c>
      <c r="E55" s="7">
        <v>5.27</v>
      </c>
      <c r="F55" s="7">
        <v>-9.08</v>
      </c>
      <c r="G55" s="7">
        <v>9.81</v>
      </c>
      <c r="H55" s="7">
        <v>4.54</v>
      </c>
      <c r="I55" s="7">
        <v>1900</v>
      </c>
      <c r="J55" s="14">
        <f t="shared" si="3"/>
        <v>-0.1916519401647811</v>
      </c>
      <c r="K55" s="14">
        <f t="shared" si="4"/>
        <v>-5.5822906641000962</v>
      </c>
      <c r="L55" s="14">
        <f t="shared" si="8"/>
        <v>8.6124401913875683</v>
      </c>
      <c r="M55" s="14"/>
      <c r="N55" s="14"/>
      <c r="O55" s="14"/>
      <c r="P55">
        <f t="shared" si="11"/>
        <v>7.667731629392974</v>
      </c>
      <c r="Q55">
        <f t="shared" si="12"/>
        <v>11.483253588516742</v>
      </c>
      <c r="R55" t="str">
        <f t="shared" si="9"/>
        <v>hold</v>
      </c>
      <c r="S55" s="14">
        <f t="shared" si="10"/>
        <v>8.6124401913875683</v>
      </c>
    </row>
    <row r="56" spans="1:19">
      <c r="A56" s="7">
        <v>64</v>
      </c>
      <c r="B56" s="7">
        <v>12.03</v>
      </c>
      <c r="C56" s="7">
        <v>12.03</v>
      </c>
      <c r="D56" s="7">
        <v>14.35</v>
      </c>
      <c r="E56" s="7">
        <v>5.27</v>
      </c>
      <c r="F56" s="7">
        <v>-9.08</v>
      </c>
      <c r="G56" s="7">
        <v>9.81</v>
      </c>
      <c r="H56" s="7">
        <v>4.54</v>
      </c>
      <c r="I56" s="7">
        <v>100</v>
      </c>
      <c r="J56" s="14">
        <f t="shared" si="3"/>
        <v>0</v>
      </c>
      <c r="K56" s="14">
        <f t="shared" si="4"/>
        <v>0</v>
      </c>
      <c r="L56" s="14">
        <f t="shared" si="8"/>
        <v>0</v>
      </c>
      <c r="M56" s="14"/>
      <c r="N56" s="14"/>
      <c r="O56" s="14"/>
      <c r="P56">
        <f t="shared" si="11"/>
        <v>7.987220447284348</v>
      </c>
      <c r="Q56">
        <f t="shared" si="12"/>
        <v>11.961722488038273</v>
      </c>
      <c r="R56" t="str">
        <f t="shared" si="9"/>
        <v>hold</v>
      </c>
      <c r="S56" s="14">
        <f t="shared" si="10"/>
        <v>0</v>
      </c>
    </row>
    <row r="57" spans="1:19">
      <c r="A57" s="7">
        <v>65</v>
      </c>
      <c r="B57" s="7">
        <v>12.02</v>
      </c>
      <c r="C57" s="7">
        <v>12.05</v>
      </c>
      <c r="D57" s="7">
        <v>14.54</v>
      </c>
      <c r="E57" s="7">
        <v>5.58</v>
      </c>
      <c r="F57" s="7">
        <v>-8.9600000000000009</v>
      </c>
      <c r="G57" s="7">
        <v>10.06</v>
      </c>
      <c r="H57" s="7">
        <v>4.4800000000000004</v>
      </c>
      <c r="I57" s="7">
        <v>930</v>
      </c>
      <c r="J57" s="14">
        <f t="shared" si="3"/>
        <v>0.16625103906900543</v>
      </c>
      <c r="K57" s="14">
        <f t="shared" si="4"/>
        <v>2.5484199796126399</v>
      </c>
      <c r="L57" s="14">
        <f t="shared" si="8"/>
        <v>-1.3215859030836918</v>
      </c>
      <c r="M57" s="14"/>
      <c r="N57" s="14"/>
      <c r="O57" s="14"/>
      <c r="P57">
        <f t="shared" si="11"/>
        <v>7.8313253012048225</v>
      </c>
      <c r="Q57">
        <f t="shared" si="12"/>
        <v>11.111111111111107</v>
      </c>
      <c r="R57" t="str">
        <f t="shared" si="9"/>
        <v>hold</v>
      </c>
      <c r="S57" s="14">
        <f t="shared" si="10"/>
        <v>-1.3215859030836918</v>
      </c>
    </row>
    <row r="58" spans="1:19">
      <c r="A58" s="7">
        <v>66</v>
      </c>
      <c r="B58" s="7">
        <v>12.01</v>
      </c>
      <c r="C58" s="7">
        <v>12.01</v>
      </c>
      <c r="D58" s="7">
        <v>14.16</v>
      </c>
      <c r="E58" s="7">
        <v>5.96</v>
      </c>
      <c r="F58" s="7">
        <v>-8.1999999999999993</v>
      </c>
      <c r="G58" s="7">
        <v>10.06</v>
      </c>
      <c r="H58" s="7">
        <v>4.0999999999999996</v>
      </c>
      <c r="I58" s="7">
        <v>100</v>
      </c>
      <c r="J58" s="14">
        <f t="shared" si="3"/>
        <v>-0.33195020746888731</v>
      </c>
      <c r="K58" s="14">
        <f t="shared" si="4"/>
        <v>0</v>
      </c>
      <c r="L58" s="14">
        <f t="shared" si="8"/>
        <v>-8.4821428571428736</v>
      </c>
      <c r="M58" s="14"/>
      <c r="N58" s="14"/>
      <c r="O58" s="14"/>
      <c r="P58">
        <f t="shared" si="11"/>
        <v>9.183673469387756</v>
      </c>
      <c r="Q58">
        <f t="shared" si="12"/>
        <v>11.538461538461535</v>
      </c>
      <c r="R58" t="str">
        <f t="shared" si="9"/>
        <v>hold</v>
      </c>
      <c r="S58" s="14">
        <f t="shared" si="10"/>
        <v>-8.4821428571428736</v>
      </c>
    </row>
    <row r="59" spans="1:19">
      <c r="A59" s="7">
        <v>67</v>
      </c>
      <c r="B59" s="7">
        <v>12.02</v>
      </c>
      <c r="C59" s="7">
        <v>12.04</v>
      </c>
      <c r="D59" s="7">
        <v>14.45</v>
      </c>
      <c r="E59" s="7">
        <v>6.01</v>
      </c>
      <c r="F59" s="7">
        <v>-8.44</v>
      </c>
      <c r="G59" s="7">
        <v>10.23</v>
      </c>
      <c r="H59" s="7">
        <v>4.22</v>
      </c>
      <c r="I59" s="7">
        <v>700</v>
      </c>
      <c r="J59" s="14">
        <f t="shared" si="3"/>
        <v>0.24979184013321698</v>
      </c>
      <c r="K59" s="14">
        <f t="shared" si="4"/>
        <v>1.689860834990059</v>
      </c>
      <c r="L59" s="14">
        <f t="shared" si="8"/>
        <v>2.926829268292686</v>
      </c>
      <c r="M59" s="14"/>
      <c r="N59" s="14"/>
      <c r="O59" s="14"/>
      <c r="P59">
        <f t="shared" si="11"/>
        <v>8.6687306501548029</v>
      </c>
      <c r="Q59">
        <f t="shared" si="12"/>
        <v>11.155378486055774</v>
      </c>
      <c r="R59" t="str">
        <f t="shared" si="9"/>
        <v>hold</v>
      </c>
      <c r="S59" s="14">
        <f t="shared" si="10"/>
        <v>2.926829268292686</v>
      </c>
    </row>
    <row r="60" spans="1:19">
      <c r="A60" s="7">
        <v>74</v>
      </c>
      <c r="B60" s="7">
        <v>12.0032</v>
      </c>
      <c r="C60" s="7">
        <v>11.93</v>
      </c>
      <c r="D60" s="7">
        <v>13.4</v>
      </c>
      <c r="E60" s="7">
        <v>5.84</v>
      </c>
      <c r="F60" s="7">
        <v>-7.57</v>
      </c>
      <c r="G60" s="7">
        <v>9.6199999999999992</v>
      </c>
      <c r="H60" s="7">
        <v>3.78</v>
      </c>
      <c r="I60" s="7">
        <v>1100</v>
      </c>
      <c r="J60" s="14">
        <f t="shared" si="3"/>
        <v>-0.9136212624584672</v>
      </c>
      <c r="K60" s="14">
        <f t="shared" si="4"/>
        <v>-5.9628543499511357</v>
      </c>
      <c r="L60" s="14">
        <f t="shared" si="8"/>
        <v>-10.42654028436019</v>
      </c>
      <c r="M60" s="14"/>
      <c r="N60" s="14"/>
      <c r="O60" s="14"/>
      <c r="P60">
        <f t="shared" si="11"/>
        <v>16.055045871559635</v>
      </c>
      <c r="Q60">
        <f t="shared" si="12"/>
        <v>18.421052631578952</v>
      </c>
      <c r="R60" t="str">
        <f t="shared" si="9"/>
        <v>hold</v>
      </c>
      <c r="S60" s="14">
        <f t="shared" si="10"/>
        <v>-10.42654028436019</v>
      </c>
    </row>
    <row r="61" spans="1:19">
      <c r="A61" s="7">
        <v>75</v>
      </c>
      <c r="B61" s="7">
        <v>11.975</v>
      </c>
      <c r="C61" s="7">
        <v>11.975</v>
      </c>
      <c r="D61" s="7">
        <v>13.83</v>
      </c>
      <c r="E61" s="7">
        <v>5.41</v>
      </c>
      <c r="F61" s="7">
        <v>-8.42</v>
      </c>
      <c r="G61" s="7">
        <v>9.6199999999999992</v>
      </c>
      <c r="H61" s="7">
        <v>4.21</v>
      </c>
      <c r="I61" s="7">
        <v>2000</v>
      </c>
      <c r="J61" s="14">
        <f t="shared" si="3"/>
        <v>0.37720033528918634</v>
      </c>
      <c r="K61" s="14">
        <f t="shared" si="4"/>
        <v>0</v>
      </c>
      <c r="L61" s="14">
        <f t="shared" si="8"/>
        <v>11.37566137566138</v>
      </c>
      <c r="M61" s="14"/>
      <c r="N61" s="14"/>
      <c r="O61" s="14"/>
      <c r="P61">
        <f t="shared" si="11"/>
        <v>13.793103448275865</v>
      </c>
      <c r="Q61">
        <f t="shared" si="12"/>
        <v>18.947368421052637</v>
      </c>
      <c r="R61" t="str">
        <f t="shared" si="9"/>
        <v>hold</v>
      </c>
      <c r="S61" s="14">
        <f t="shared" si="10"/>
        <v>11.37566137566138</v>
      </c>
    </row>
    <row r="62" spans="1:19">
      <c r="A62" s="7">
        <v>76</v>
      </c>
      <c r="B62" s="7">
        <v>11.99</v>
      </c>
      <c r="C62" s="7">
        <v>11.99</v>
      </c>
      <c r="D62" s="7">
        <v>13.97</v>
      </c>
      <c r="E62" s="7">
        <v>5.27</v>
      </c>
      <c r="F62" s="7">
        <v>-8.7100000000000009</v>
      </c>
      <c r="G62" s="7">
        <v>9.6199999999999992</v>
      </c>
      <c r="H62" s="7">
        <v>4.3499999999999996</v>
      </c>
      <c r="I62" s="7">
        <v>200</v>
      </c>
      <c r="J62" s="14">
        <f t="shared" si="3"/>
        <v>0.12526096033403397</v>
      </c>
      <c r="K62" s="14">
        <f t="shared" si="4"/>
        <v>0</v>
      </c>
      <c r="L62" s="14">
        <f t="shared" si="8"/>
        <v>3.3254156769596124</v>
      </c>
      <c r="M62" s="14"/>
      <c r="N62" s="14"/>
      <c r="O62" s="14"/>
      <c r="P62">
        <f t="shared" si="11"/>
        <v>13.454545454545455</v>
      </c>
      <c r="Q62">
        <f t="shared" si="12"/>
        <v>19.473684210526322</v>
      </c>
      <c r="R62" t="str">
        <f t="shared" si="9"/>
        <v>hold</v>
      </c>
      <c r="S62" s="14">
        <f t="shared" si="10"/>
        <v>3.3254156769596124</v>
      </c>
    </row>
    <row r="63" spans="1:19">
      <c r="A63" s="7">
        <v>78</v>
      </c>
      <c r="B63" s="7">
        <v>11.99</v>
      </c>
      <c r="C63" s="7">
        <v>11.98</v>
      </c>
      <c r="D63" s="7">
        <v>13.88</v>
      </c>
      <c r="E63" s="7">
        <v>5.19</v>
      </c>
      <c r="F63" s="7">
        <v>-8.68</v>
      </c>
      <c r="G63" s="7">
        <v>9.5399999999999991</v>
      </c>
      <c r="H63" s="7">
        <v>4.34</v>
      </c>
      <c r="I63" s="7">
        <v>1100</v>
      </c>
      <c r="J63" s="14">
        <f t="shared" si="3"/>
        <v>-8.3402835696411895E-2</v>
      </c>
      <c r="K63" s="14">
        <f t="shared" si="4"/>
        <v>-0.83160083160083231</v>
      </c>
      <c r="L63" s="14">
        <f t="shared" si="8"/>
        <v>-0.22988505747125951</v>
      </c>
      <c r="M63" s="14"/>
      <c r="N63" s="14"/>
      <c r="O63" s="14"/>
      <c r="P63">
        <f t="shared" si="11"/>
        <v>14.661654135338345</v>
      </c>
      <c r="Q63">
        <f t="shared" si="12"/>
        <v>21.428571428571434</v>
      </c>
      <c r="R63" t="str">
        <f t="shared" si="9"/>
        <v>hold</v>
      </c>
      <c r="S63" s="14">
        <f t="shared" si="10"/>
        <v>-0.22988505747125951</v>
      </c>
    </row>
    <row r="64" spans="1:19">
      <c r="A64" s="7">
        <v>79</v>
      </c>
      <c r="B64" s="7">
        <v>12.05</v>
      </c>
      <c r="C64" s="7">
        <v>12.12</v>
      </c>
      <c r="D64" s="7">
        <v>15.21</v>
      </c>
      <c r="E64" s="7">
        <v>5.0199999999999996</v>
      </c>
      <c r="F64" s="7">
        <v>-10.18</v>
      </c>
      <c r="G64" s="7">
        <v>10.119999999999999</v>
      </c>
      <c r="H64" s="7">
        <v>5.09</v>
      </c>
      <c r="I64" s="7">
        <v>300</v>
      </c>
      <c r="J64" s="14">
        <f t="shared" si="3"/>
        <v>1.1686143572620935</v>
      </c>
      <c r="K64" s="14">
        <f t="shared" si="4"/>
        <v>6.0796645702306096</v>
      </c>
      <c r="L64" s="14">
        <f t="shared" si="8"/>
        <v>17.281105990783409</v>
      </c>
      <c r="M64" s="14"/>
      <c r="N64" s="14"/>
      <c r="O64" s="14"/>
      <c r="P64">
        <f t="shared" si="11"/>
        <v>10.025062656641603</v>
      </c>
      <c r="Q64">
        <f t="shared" si="12"/>
        <v>16.666666666666671</v>
      </c>
      <c r="R64" t="str">
        <f t="shared" si="9"/>
        <v>hold</v>
      </c>
      <c r="S64" s="14">
        <f t="shared" si="10"/>
        <v>17.281105990783409</v>
      </c>
    </row>
    <row r="65" spans="1:19">
      <c r="A65" s="7">
        <v>80</v>
      </c>
      <c r="B65" s="7">
        <v>12.1</v>
      </c>
      <c r="C65" s="7">
        <v>12.095000000000001</v>
      </c>
      <c r="D65" s="7">
        <v>14.97</v>
      </c>
      <c r="E65" s="7">
        <v>5.18</v>
      </c>
      <c r="F65" s="7">
        <v>-9.7899999999999991</v>
      </c>
      <c r="G65" s="7">
        <v>10.08</v>
      </c>
      <c r="H65" s="7">
        <v>4.9000000000000004</v>
      </c>
      <c r="I65" s="7">
        <v>2450</v>
      </c>
      <c r="J65" s="14">
        <f t="shared" si="3"/>
        <v>-0.20627062706269456</v>
      </c>
      <c r="K65" s="14">
        <f t="shared" si="4"/>
        <v>-0.3952569169960391</v>
      </c>
      <c r="L65" s="14">
        <f t="shared" si="8"/>
        <v>-3.7328094302553931</v>
      </c>
      <c r="M65" s="14"/>
      <c r="N65" s="14"/>
      <c r="O65" s="14"/>
      <c r="P65">
        <f t="shared" si="11"/>
        <v>10.933333333333334</v>
      </c>
      <c r="Q65">
        <f t="shared" si="12"/>
        <v>17.372881355932201</v>
      </c>
      <c r="R65" t="str">
        <f t="shared" si="9"/>
        <v>hold</v>
      </c>
      <c r="S65" s="14">
        <f t="shared" si="10"/>
        <v>-3.7328094302553931</v>
      </c>
    </row>
    <row r="66" spans="1:19">
      <c r="A66" s="7">
        <v>81</v>
      </c>
      <c r="B66" s="7">
        <v>12.085000000000001</v>
      </c>
      <c r="C66" s="7">
        <v>12.08</v>
      </c>
      <c r="D66" s="7">
        <v>14.83</v>
      </c>
      <c r="E66" s="7">
        <v>5.24</v>
      </c>
      <c r="F66" s="7">
        <v>-9.59</v>
      </c>
      <c r="G66" s="7">
        <v>10.029999999999999</v>
      </c>
      <c r="H66" s="7">
        <v>4.79</v>
      </c>
      <c r="I66" s="7">
        <v>1700</v>
      </c>
      <c r="J66" s="14">
        <f t="shared" si="3"/>
        <v>-0.12401818933444041</v>
      </c>
      <c r="K66" s="14">
        <f t="shared" si="4"/>
        <v>-0.4960317460317531</v>
      </c>
      <c r="L66" s="14">
        <f t="shared" si="8"/>
        <v>-2.24489795918368</v>
      </c>
      <c r="M66" s="14"/>
      <c r="N66" s="14"/>
      <c r="O66" s="14"/>
      <c r="P66">
        <f t="shared" si="11"/>
        <v>11.634349030470917</v>
      </c>
      <c r="Q66">
        <f t="shared" si="12"/>
        <v>18.181818181818183</v>
      </c>
      <c r="R66" t="str">
        <f t="shared" si="9"/>
        <v>hold</v>
      </c>
      <c r="S66" s="14">
        <f t="shared" si="10"/>
        <v>-2.24489795918368</v>
      </c>
    </row>
    <row r="67" spans="1:19">
      <c r="A67" s="7">
        <v>82</v>
      </c>
      <c r="B67" s="7">
        <v>11.99</v>
      </c>
      <c r="C67" s="7">
        <v>12.1</v>
      </c>
      <c r="D67" s="7">
        <v>15.02</v>
      </c>
      <c r="E67" s="7">
        <v>6.88</v>
      </c>
      <c r="F67" s="7">
        <v>-8.1300000000000008</v>
      </c>
      <c r="G67" s="7">
        <v>10.95</v>
      </c>
      <c r="H67" s="7">
        <v>4.07</v>
      </c>
      <c r="I67" s="7">
        <v>1248</v>
      </c>
      <c r="J67" s="14">
        <f t="shared" si="3"/>
        <v>0.16556291390728123</v>
      </c>
      <c r="K67" s="14">
        <f t="shared" si="4"/>
        <v>9.1724825523429718</v>
      </c>
      <c r="L67" s="14">
        <f t="shared" si="8"/>
        <v>-15.031315240083501</v>
      </c>
      <c r="M67" s="14"/>
      <c r="N67" s="14"/>
      <c r="O67" s="14"/>
      <c r="P67">
        <f t="shared" si="11"/>
        <v>11.315789473684214</v>
      </c>
      <c r="Q67">
        <f t="shared" si="12"/>
        <v>13.312693498452015</v>
      </c>
      <c r="R67" t="str">
        <f t="shared" si="9"/>
        <v>hold</v>
      </c>
      <c r="S67" s="14">
        <f t="shared" si="10"/>
        <v>-15.031315240083501</v>
      </c>
    </row>
    <row r="68" spans="1:19">
      <c r="A68" s="7">
        <v>83</v>
      </c>
      <c r="B68" s="7">
        <v>12.1</v>
      </c>
      <c r="C68" s="7">
        <v>12.14</v>
      </c>
      <c r="D68" s="7">
        <v>15.4</v>
      </c>
      <c r="E68" s="7">
        <v>7.17</v>
      </c>
      <c r="F68" s="7">
        <v>-8.23</v>
      </c>
      <c r="G68" s="7">
        <v>11.28</v>
      </c>
      <c r="H68" s="7">
        <v>4.12</v>
      </c>
      <c r="I68" s="7">
        <v>5400</v>
      </c>
      <c r="J68" s="14">
        <f t="shared" si="3"/>
        <v>0.33057851239670183</v>
      </c>
      <c r="K68" s="14">
        <f t="shared" si="4"/>
        <v>3.0136986301369872</v>
      </c>
      <c r="L68" s="14">
        <f t="shared" si="8"/>
        <v>1.228501228501224</v>
      </c>
      <c r="M68" s="14"/>
      <c r="N68" s="14"/>
      <c r="O68" s="14"/>
      <c r="P68">
        <f t="shared" si="11"/>
        <v>10.526315789473685</v>
      </c>
      <c r="Q68">
        <f t="shared" si="12"/>
        <v>12.359550561797754</v>
      </c>
      <c r="R68" t="str">
        <f t="shared" si="9"/>
        <v>hold</v>
      </c>
      <c r="S68" s="14">
        <f t="shared" si="10"/>
        <v>1.228501228501224</v>
      </c>
    </row>
    <row r="69" spans="1:19">
      <c r="A69" s="7">
        <v>84</v>
      </c>
      <c r="B69" s="7">
        <v>12.13</v>
      </c>
      <c r="C69" s="7">
        <v>12.12</v>
      </c>
      <c r="D69" s="7">
        <v>15.21</v>
      </c>
      <c r="E69" s="7">
        <v>7.19</v>
      </c>
      <c r="F69" s="7">
        <v>-8.02</v>
      </c>
      <c r="G69" s="7">
        <v>11.2</v>
      </c>
      <c r="H69" s="7">
        <v>4.01</v>
      </c>
      <c r="I69" s="7">
        <v>600</v>
      </c>
      <c r="J69" s="14">
        <f t="shared" si="3"/>
        <v>-0.16474464579902265</v>
      </c>
      <c r="K69" s="14">
        <f t="shared" si="4"/>
        <v>-0.70921985815602906</v>
      </c>
      <c r="L69" s="14">
        <f t="shared" si="8"/>
        <v>-2.6699029126213669</v>
      </c>
      <c r="M69" s="14"/>
      <c r="N69" s="14"/>
      <c r="O69" s="14"/>
      <c r="P69">
        <f t="shared" si="11"/>
        <v>11.278195488721805</v>
      </c>
      <c r="Q69">
        <f t="shared" si="12"/>
        <v>12.931034482758623</v>
      </c>
      <c r="R69" t="str">
        <f t="shared" si="9"/>
        <v>hold</v>
      </c>
      <c r="S69" s="14">
        <f t="shared" si="10"/>
        <v>-2.6699029126213669</v>
      </c>
    </row>
    <row r="70" spans="1:19">
      <c r="A70" s="7">
        <v>85</v>
      </c>
      <c r="B70" s="7">
        <v>12.07</v>
      </c>
      <c r="C70" s="7">
        <v>12.0731</v>
      </c>
      <c r="D70" s="7">
        <v>14.76</v>
      </c>
      <c r="E70" s="7">
        <v>7.69</v>
      </c>
      <c r="F70" s="7">
        <v>-7.08</v>
      </c>
      <c r="G70" s="7">
        <v>11.23</v>
      </c>
      <c r="H70" s="7">
        <v>3.54</v>
      </c>
      <c r="I70" s="7">
        <v>775</v>
      </c>
      <c r="J70" s="14">
        <f t="shared" si="3"/>
        <v>-0.38696369636962918</v>
      </c>
      <c r="K70" s="14">
        <f t="shared" si="4"/>
        <v>0.26785714285715301</v>
      </c>
      <c r="L70" s="14">
        <f t="shared" si="8"/>
        <v>-11.720698254364084</v>
      </c>
      <c r="M70" s="14"/>
      <c r="N70" s="14"/>
      <c r="O70" s="14"/>
      <c r="P70">
        <f t="shared" si="11"/>
        <v>12.994350282485879</v>
      </c>
      <c r="Q70">
        <f t="shared" si="12"/>
        <v>13.105413105413103</v>
      </c>
      <c r="R70" t="str">
        <f t="shared" si="9"/>
        <v>hold</v>
      </c>
      <c r="S70" s="14">
        <f t="shared" si="10"/>
        <v>-11.720698254364084</v>
      </c>
    </row>
    <row r="71" spans="1:19">
      <c r="A71" s="7">
        <v>86</v>
      </c>
      <c r="B71" s="7">
        <v>12.07</v>
      </c>
      <c r="C71" s="7">
        <v>12.04</v>
      </c>
      <c r="D71" s="7">
        <v>14.45</v>
      </c>
      <c r="E71" s="7">
        <v>7.51</v>
      </c>
      <c r="F71" s="7">
        <v>-6.94</v>
      </c>
      <c r="G71" s="7">
        <v>10.98</v>
      </c>
      <c r="H71" s="7">
        <v>3.47</v>
      </c>
      <c r="I71" s="7">
        <v>1370</v>
      </c>
      <c r="J71" s="14">
        <f t="shared" si="3"/>
        <v>-0.27416322237040208</v>
      </c>
      <c r="K71" s="14">
        <f t="shared" si="4"/>
        <v>-2.2261798753339268</v>
      </c>
      <c r="L71" s="14">
        <f t="shared" si="8"/>
        <v>-1.9774011299434981</v>
      </c>
      <c r="M71" s="14"/>
      <c r="N71" s="14"/>
      <c r="O71" s="14"/>
      <c r="P71">
        <f t="shared" si="11"/>
        <v>14.551083591331276</v>
      </c>
      <c r="Q71">
        <f t="shared" si="12"/>
        <v>14.417177914110427</v>
      </c>
      <c r="R71" t="str">
        <f t="shared" si="9"/>
        <v>SELL</v>
      </c>
      <c r="S71" s="14">
        <f t="shared" si="10"/>
        <v>-1.9774011299434981</v>
      </c>
    </row>
    <row r="72" spans="1:19">
      <c r="A72" s="7">
        <v>87</v>
      </c>
      <c r="B72" s="7">
        <v>12.065</v>
      </c>
      <c r="C72" s="7">
        <v>12.025</v>
      </c>
      <c r="D72" s="7">
        <v>14.31</v>
      </c>
      <c r="E72" s="7">
        <v>6.98</v>
      </c>
      <c r="F72" s="7">
        <v>-7.32</v>
      </c>
      <c r="G72" s="7">
        <v>10.65</v>
      </c>
      <c r="H72" s="7">
        <v>3.66</v>
      </c>
      <c r="I72" s="7">
        <v>2000</v>
      </c>
      <c r="J72" s="14">
        <f t="shared" si="3"/>
        <v>-0.1245847176079634</v>
      </c>
      <c r="K72" s="14">
        <f t="shared" si="4"/>
        <v>-3.0054644808743176</v>
      </c>
      <c r="L72" s="14">
        <f t="shared" si="8"/>
        <v>5.475504322766569</v>
      </c>
      <c r="M72" s="14"/>
      <c r="N72" s="14"/>
      <c r="O72" s="14"/>
      <c r="P72">
        <f t="shared" si="11"/>
        <v>15.533980582524272</v>
      </c>
      <c r="Q72">
        <f t="shared" si="12"/>
        <v>16.382252559726957</v>
      </c>
      <c r="R72" t="str">
        <f t="shared" si="9"/>
        <v>hold</v>
      </c>
      <c r="S72" s="14">
        <f t="shared" si="10"/>
        <v>5.475504322766569</v>
      </c>
    </row>
    <row r="73" spans="1:19">
      <c r="A73" s="7">
        <v>88</v>
      </c>
      <c r="B73" s="7">
        <v>12.022</v>
      </c>
      <c r="C73" s="7">
        <v>12</v>
      </c>
      <c r="D73" s="7">
        <v>14.07</v>
      </c>
      <c r="E73" s="7">
        <v>6.86</v>
      </c>
      <c r="F73" s="7">
        <v>-7.21</v>
      </c>
      <c r="G73" s="7">
        <v>10.46</v>
      </c>
      <c r="H73" s="7">
        <v>3.61</v>
      </c>
      <c r="I73" s="7">
        <v>400</v>
      </c>
      <c r="J73" s="14">
        <f t="shared" si="3"/>
        <v>-0.20790020790021085</v>
      </c>
      <c r="K73" s="14">
        <f t="shared" si="4"/>
        <v>-1.7840375586854413</v>
      </c>
      <c r="L73" s="14">
        <f t="shared" si="8"/>
        <v>-1.3661202185792423</v>
      </c>
      <c r="M73" s="14"/>
      <c r="N73" s="14"/>
      <c r="O73" s="14"/>
      <c r="P73">
        <f t="shared" si="11"/>
        <v>17.192982456140353</v>
      </c>
      <c r="Q73">
        <f t="shared" si="12"/>
        <v>17.883211678832108</v>
      </c>
      <c r="R73" t="str">
        <f t="shared" si="9"/>
        <v>hold</v>
      </c>
      <c r="S73" s="14">
        <f t="shared" si="10"/>
        <v>-1.3661202185792423</v>
      </c>
    </row>
    <row r="74" spans="1:19">
      <c r="A74" s="7">
        <v>89</v>
      </c>
      <c r="B74" s="7">
        <v>12</v>
      </c>
      <c r="C74" s="7">
        <v>12.05</v>
      </c>
      <c r="D74" s="7">
        <v>14.54</v>
      </c>
      <c r="E74" s="7">
        <v>7.21</v>
      </c>
      <c r="F74" s="7">
        <v>-7.33</v>
      </c>
      <c r="G74" s="7">
        <v>10.88</v>
      </c>
      <c r="H74" s="7">
        <v>3.66</v>
      </c>
      <c r="I74" s="7">
        <v>850</v>
      </c>
      <c r="J74" s="14">
        <f t="shared" ref="J74:J137" si="13">(C74-C73)/C73*100</f>
        <v>0.41666666666667257</v>
      </c>
      <c r="K74" s="14">
        <f t="shared" ref="K74:K137" si="14">(G74-G73)/G73*100</f>
        <v>4.0152963671128097</v>
      </c>
      <c r="L74" s="14">
        <f t="shared" si="8"/>
        <v>1.3850415512465448</v>
      </c>
      <c r="M74" s="14"/>
      <c r="N74" s="14"/>
      <c r="O74" s="14"/>
      <c r="P74">
        <f t="shared" si="11"/>
        <v>15.060240963855428</v>
      </c>
      <c r="Q74">
        <f t="shared" si="12"/>
        <v>15.822784810126578</v>
      </c>
      <c r="R74" t="str">
        <f t="shared" ref="R74:R111" si="15">IF(P74&gt;Q74,"SELL","hold")</f>
        <v>hold</v>
      </c>
      <c r="S74" s="14">
        <f t="shared" si="10"/>
        <v>1.3850415512465448</v>
      </c>
    </row>
    <row r="75" spans="1:19">
      <c r="A75" s="7">
        <v>90</v>
      </c>
      <c r="B75" s="7">
        <v>12.08</v>
      </c>
      <c r="C75" s="7">
        <v>12</v>
      </c>
      <c r="D75" s="7">
        <v>14.07</v>
      </c>
      <c r="E75" s="7">
        <v>6.37</v>
      </c>
      <c r="F75" s="7">
        <v>-7.7</v>
      </c>
      <c r="G75" s="7">
        <v>10.220000000000001</v>
      </c>
      <c r="H75" s="7">
        <v>3.85</v>
      </c>
      <c r="I75" s="7">
        <v>7990</v>
      </c>
      <c r="J75" s="14">
        <f t="shared" si="13"/>
        <v>-0.41493775933610549</v>
      </c>
      <c r="K75" s="14">
        <f t="shared" si="14"/>
        <v>-6.0661764705882355</v>
      </c>
      <c r="L75" s="14">
        <f t="shared" si="8"/>
        <v>5.1912568306010911</v>
      </c>
      <c r="M75" s="14"/>
      <c r="N75" s="14"/>
      <c r="O75" s="14"/>
      <c r="P75">
        <f t="shared" si="11"/>
        <v>17.894736842105264</v>
      </c>
      <c r="Q75">
        <f t="shared" si="12"/>
        <v>20.399999999999991</v>
      </c>
      <c r="R75" t="str">
        <f t="shared" si="15"/>
        <v>hold</v>
      </c>
      <c r="S75" s="14">
        <f t="shared" si="10"/>
        <v>5.1912568306010911</v>
      </c>
    </row>
    <row r="76" spans="1:19">
      <c r="A76" s="7">
        <v>91</v>
      </c>
      <c r="B76" s="7">
        <v>11.95</v>
      </c>
      <c r="C76" s="7">
        <v>12.02</v>
      </c>
      <c r="D76" s="7">
        <v>14.26</v>
      </c>
      <c r="E76" s="7">
        <v>7.35</v>
      </c>
      <c r="F76" s="7">
        <v>-6.91</v>
      </c>
      <c r="G76" s="7">
        <v>10.8</v>
      </c>
      <c r="H76" s="7">
        <v>3.46</v>
      </c>
      <c r="I76" s="7">
        <v>200</v>
      </c>
      <c r="J76" s="14">
        <f t="shared" si="13"/>
        <v>0.16666666666666313</v>
      </c>
      <c r="K76" s="14">
        <f t="shared" si="14"/>
        <v>5.6751467710371823</v>
      </c>
      <c r="L76" s="14">
        <f t="shared" si="8"/>
        <v>-10.129870129870133</v>
      </c>
      <c r="M76" s="14"/>
      <c r="N76" s="14"/>
      <c r="O76" s="14"/>
      <c r="P76">
        <f t="shared" si="11"/>
        <v>17.105263157894743</v>
      </c>
      <c r="Q76">
        <f t="shared" si="12"/>
        <v>16.883116883116877</v>
      </c>
      <c r="R76" t="str">
        <f t="shared" si="15"/>
        <v>SELL</v>
      </c>
      <c r="S76" s="14">
        <f t="shared" si="10"/>
        <v>-10.129870129870133</v>
      </c>
    </row>
    <row r="77" spans="1:19">
      <c r="A77" s="7">
        <v>92</v>
      </c>
      <c r="B77" s="7">
        <v>11.97</v>
      </c>
      <c r="C77" s="7">
        <v>11.96</v>
      </c>
      <c r="D77" s="7">
        <v>13.69</v>
      </c>
      <c r="E77" s="7">
        <v>7.75</v>
      </c>
      <c r="F77" s="7">
        <v>-5.94</v>
      </c>
      <c r="G77" s="7">
        <v>10.72</v>
      </c>
      <c r="H77" s="7">
        <v>2.97</v>
      </c>
      <c r="I77" s="7">
        <v>3800</v>
      </c>
      <c r="J77" s="14">
        <f t="shared" si="13"/>
        <v>-0.49916805324458174</v>
      </c>
      <c r="K77" s="14">
        <f t="shared" si="14"/>
        <v>-0.74074074074074137</v>
      </c>
      <c r="L77" s="14">
        <f t="shared" si="8"/>
        <v>-14.161849710982652</v>
      </c>
      <c r="M77" s="14"/>
      <c r="N77" s="14"/>
      <c r="O77" s="14"/>
      <c r="P77">
        <f t="shared" si="11"/>
        <v>21.457489878542521</v>
      </c>
      <c r="Q77">
        <f t="shared" si="12"/>
        <v>17.666666666666661</v>
      </c>
      <c r="R77" t="str">
        <f t="shared" si="15"/>
        <v>SELL</v>
      </c>
      <c r="S77" s="14">
        <f t="shared" si="10"/>
        <v>-14.161849710982652</v>
      </c>
    </row>
    <row r="78" spans="1:19">
      <c r="A78" s="7">
        <v>95</v>
      </c>
      <c r="B78" s="7">
        <v>11.99</v>
      </c>
      <c r="C78" s="7">
        <v>11.984999999999999</v>
      </c>
      <c r="D78" s="7">
        <v>13.93</v>
      </c>
      <c r="E78" s="7">
        <v>7.43</v>
      </c>
      <c r="F78" s="7">
        <v>-6.5</v>
      </c>
      <c r="G78" s="7">
        <v>10.68</v>
      </c>
      <c r="H78" s="7">
        <v>3.25</v>
      </c>
      <c r="I78" s="7">
        <v>20900</v>
      </c>
      <c r="J78" s="14">
        <f t="shared" si="13"/>
        <v>0.20903010033443628</v>
      </c>
      <c r="K78" s="14">
        <f t="shared" si="14"/>
        <v>-0.37313432835821753</v>
      </c>
      <c r="L78" s="14">
        <f t="shared" si="8"/>
        <v>9.4276094276094202</v>
      </c>
      <c r="M78" s="14"/>
      <c r="N78" s="14"/>
      <c r="O78" s="14"/>
      <c r="P78">
        <f t="shared" si="11"/>
        <v>20.664206642066429</v>
      </c>
      <c r="Q78">
        <f t="shared" si="12"/>
        <v>18.918918918918919</v>
      </c>
      <c r="R78" t="str">
        <f t="shared" si="15"/>
        <v>SELL</v>
      </c>
      <c r="S78" s="14">
        <f t="shared" si="10"/>
        <v>9.4276094276094202</v>
      </c>
    </row>
    <row r="79" spans="1:19">
      <c r="A79" s="7">
        <v>96</v>
      </c>
      <c r="B79" s="7">
        <v>11.984999999999999</v>
      </c>
      <c r="C79" s="7">
        <v>12.02</v>
      </c>
      <c r="D79" s="7">
        <v>14.26</v>
      </c>
      <c r="E79" s="7">
        <v>7.68</v>
      </c>
      <c r="F79" s="7">
        <v>-6.58</v>
      </c>
      <c r="G79" s="7">
        <v>10.97</v>
      </c>
      <c r="H79" s="7">
        <v>3.29</v>
      </c>
      <c r="I79" s="7">
        <v>900</v>
      </c>
      <c r="J79" s="14">
        <f t="shared" si="13"/>
        <v>0.29203170629954228</v>
      </c>
      <c r="K79" s="14">
        <f t="shared" si="14"/>
        <v>2.7153558052434543</v>
      </c>
      <c r="L79" s="14">
        <f t="shared" si="8"/>
        <v>1.2307692307692317</v>
      </c>
      <c r="M79" s="14"/>
      <c r="N79" s="14"/>
      <c r="O79" s="14"/>
      <c r="P79">
        <f t="shared" si="11"/>
        <v>18.750000000000004</v>
      </c>
      <c r="Q79">
        <f t="shared" si="12"/>
        <v>17.538461538461533</v>
      </c>
      <c r="R79" t="str">
        <f t="shared" si="15"/>
        <v>SELL</v>
      </c>
      <c r="S79" s="14">
        <f t="shared" si="10"/>
        <v>1.2307692307692317</v>
      </c>
    </row>
    <row r="80" spans="1:19">
      <c r="A80" s="7">
        <v>99</v>
      </c>
      <c r="B80" s="7">
        <v>12.03</v>
      </c>
      <c r="C80" s="7">
        <v>12.03</v>
      </c>
      <c r="D80" s="7">
        <v>14.35</v>
      </c>
      <c r="E80" s="7">
        <v>7.59</v>
      </c>
      <c r="F80" s="7">
        <v>-6.77</v>
      </c>
      <c r="G80" s="7">
        <v>10.97</v>
      </c>
      <c r="H80" s="7">
        <v>3.38</v>
      </c>
      <c r="I80" s="7">
        <v>100</v>
      </c>
      <c r="J80" s="14">
        <f t="shared" si="13"/>
        <v>8.3194675540763624E-2</v>
      </c>
      <c r="K80" s="14">
        <f t="shared" si="14"/>
        <v>0</v>
      </c>
      <c r="L80" s="14">
        <f t="shared" si="8"/>
        <v>2.7355623100303905</v>
      </c>
      <c r="M80" s="14"/>
      <c r="N80" s="14"/>
      <c r="O80" s="14"/>
      <c r="P80">
        <f t="shared" si="11"/>
        <v>19.169329073482434</v>
      </c>
      <c r="Q80">
        <f t="shared" si="12"/>
        <v>18.461538461538456</v>
      </c>
      <c r="R80" t="str">
        <f t="shared" si="15"/>
        <v>SELL</v>
      </c>
      <c r="S80" s="14">
        <f t="shared" si="10"/>
        <v>2.7355623100303905</v>
      </c>
    </row>
    <row r="81" spans="1:20">
      <c r="A81" s="7">
        <v>101</v>
      </c>
      <c r="B81" s="7">
        <v>11.98</v>
      </c>
      <c r="C81" s="7">
        <v>11.98</v>
      </c>
      <c r="D81" s="7">
        <v>13.88</v>
      </c>
      <c r="E81" s="7">
        <v>8.06</v>
      </c>
      <c r="F81" s="7">
        <v>-5.82</v>
      </c>
      <c r="G81" s="7">
        <v>10.97</v>
      </c>
      <c r="H81" s="7">
        <v>2.91</v>
      </c>
      <c r="I81" s="7">
        <v>300</v>
      </c>
      <c r="J81" s="14">
        <f t="shared" si="13"/>
        <v>-0.41562759767247665</v>
      </c>
      <c r="K81" s="14">
        <f t="shared" si="14"/>
        <v>0</v>
      </c>
      <c r="L81" s="14">
        <f t="shared" si="8"/>
        <v>-13.905325443786975</v>
      </c>
      <c r="M81" s="14"/>
      <c r="N81" s="14"/>
      <c r="O81" s="14"/>
      <c r="P81">
        <f t="shared" si="11"/>
        <v>23.308270676691727</v>
      </c>
      <c r="Q81">
        <f t="shared" si="12"/>
        <v>19.076923076923073</v>
      </c>
      <c r="R81" t="str">
        <f t="shared" si="15"/>
        <v>SELL</v>
      </c>
      <c r="S81" s="14">
        <f t="shared" si="10"/>
        <v>-13.905325443786975</v>
      </c>
    </row>
    <row r="82" spans="1:20">
      <c r="A82" s="7">
        <v>102</v>
      </c>
      <c r="B82" s="7">
        <v>12.03</v>
      </c>
      <c r="C82" s="7">
        <v>12</v>
      </c>
      <c r="D82" s="7">
        <v>14.07</v>
      </c>
      <c r="E82" s="7">
        <v>7.37</v>
      </c>
      <c r="F82" s="7">
        <v>-6.7</v>
      </c>
      <c r="G82" s="7">
        <v>10.72</v>
      </c>
      <c r="H82" s="7">
        <v>3.35</v>
      </c>
      <c r="I82" s="7">
        <v>1200</v>
      </c>
      <c r="J82" s="14">
        <f t="shared" si="13"/>
        <v>0.16694490818029692</v>
      </c>
      <c r="K82" s="14">
        <f t="shared" si="14"/>
        <v>-2.2789425706472195</v>
      </c>
      <c r="L82" s="14">
        <f t="shared" si="8"/>
        <v>15.120274914089343</v>
      </c>
      <c r="M82" s="14"/>
      <c r="N82" s="14"/>
      <c r="O82" s="14"/>
      <c r="P82">
        <f t="shared" si="11"/>
        <v>22.10526315789474</v>
      </c>
      <c r="Q82">
        <f t="shared" si="12"/>
        <v>20.999999999999993</v>
      </c>
      <c r="R82" t="str">
        <f t="shared" si="15"/>
        <v>SELL</v>
      </c>
      <c r="S82" s="14">
        <f t="shared" si="10"/>
        <v>15.120274914089343</v>
      </c>
    </row>
    <row r="83" spans="1:20">
      <c r="A83" s="7">
        <v>103</v>
      </c>
      <c r="B83" s="7">
        <v>12.04</v>
      </c>
      <c r="C83" s="7">
        <v>12.04</v>
      </c>
      <c r="D83" s="7">
        <v>14.45</v>
      </c>
      <c r="E83" s="7">
        <v>6.99</v>
      </c>
      <c r="F83" s="7">
        <v>-7.46</v>
      </c>
      <c r="G83" s="7">
        <v>10.72</v>
      </c>
      <c r="H83" s="7">
        <v>3.73</v>
      </c>
      <c r="I83" s="7">
        <v>100</v>
      </c>
      <c r="J83" s="14">
        <f t="shared" si="13"/>
        <v>0.33333333333332626</v>
      </c>
      <c r="K83" s="14">
        <f t="shared" si="14"/>
        <v>0</v>
      </c>
      <c r="L83" s="14">
        <f t="shared" si="8"/>
        <v>11.343283582089549</v>
      </c>
      <c r="M83" s="14"/>
      <c r="N83" s="14"/>
      <c r="O83" s="14"/>
      <c r="P83">
        <f t="shared" si="11"/>
        <v>19.81424148606812</v>
      </c>
      <c r="Q83">
        <f t="shared" si="12"/>
        <v>21.333333333333329</v>
      </c>
      <c r="R83" t="str">
        <f t="shared" si="15"/>
        <v>hold</v>
      </c>
      <c r="S83" s="14">
        <f t="shared" si="10"/>
        <v>11.343283582089549</v>
      </c>
    </row>
    <row r="84" spans="1:20">
      <c r="A84" s="7">
        <v>104</v>
      </c>
      <c r="B84" s="7">
        <v>12.04</v>
      </c>
      <c r="C84" s="7">
        <v>12.05</v>
      </c>
      <c r="D84" s="7">
        <v>14.54</v>
      </c>
      <c r="E84" s="7">
        <v>7.06</v>
      </c>
      <c r="F84" s="7">
        <v>-7.48</v>
      </c>
      <c r="G84" s="7">
        <v>10.8</v>
      </c>
      <c r="H84" s="7">
        <v>3.74</v>
      </c>
      <c r="I84" s="7">
        <v>200</v>
      </c>
      <c r="J84" s="14">
        <f t="shared" si="13"/>
        <v>8.3056478405328607E-2</v>
      </c>
      <c r="K84" s="14">
        <f t="shared" si="14"/>
        <v>0.74626865671641851</v>
      </c>
      <c r="L84" s="14">
        <f t="shared" si="8"/>
        <v>0.26809651474531454</v>
      </c>
      <c r="M84" s="14"/>
      <c r="N84" s="14"/>
      <c r="O84" s="14"/>
      <c r="P84">
        <f t="shared" si="11"/>
        <v>19.578313253012055</v>
      </c>
      <c r="Q84">
        <f t="shared" si="12"/>
        <v>21.103896103896098</v>
      </c>
      <c r="R84" t="str">
        <f t="shared" si="15"/>
        <v>hold</v>
      </c>
      <c r="S84" s="14">
        <f t="shared" si="10"/>
        <v>0.26809651474531454</v>
      </c>
    </row>
    <row r="85" spans="1:20">
      <c r="A85" s="7">
        <v>106</v>
      </c>
      <c r="B85" s="7">
        <v>12</v>
      </c>
      <c r="C85" s="7">
        <v>12.025</v>
      </c>
      <c r="D85" s="7">
        <v>14.31</v>
      </c>
      <c r="E85" s="7">
        <v>7.72</v>
      </c>
      <c r="F85" s="7">
        <v>-6.59</v>
      </c>
      <c r="G85" s="7">
        <v>11.01</v>
      </c>
      <c r="H85" s="7">
        <v>3.29</v>
      </c>
      <c r="I85" s="7">
        <v>547</v>
      </c>
      <c r="J85" s="14">
        <f t="shared" si="13"/>
        <v>-0.20746887966805275</v>
      </c>
      <c r="K85" s="14">
        <f t="shared" si="14"/>
        <v>1.9444444444444358</v>
      </c>
      <c r="L85" s="14">
        <f t="shared" si="8"/>
        <v>-12.032085561497329</v>
      </c>
      <c r="M85" s="14"/>
      <c r="N85" s="14"/>
      <c r="O85" s="14"/>
      <c r="P85">
        <f t="shared" si="11"/>
        <v>21.68284789644013</v>
      </c>
      <c r="Q85">
        <f t="shared" si="12"/>
        <v>20.364741641337385</v>
      </c>
      <c r="R85" t="str">
        <f t="shared" si="15"/>
        <v>SELL</v>
      </c>
      <c r="S85" s="14">
        <f t="shared" si="10"/>
        <v>-12.032085561497329</v>
      </c>
    </row>
    <row r="86" spans="1:20">
      <c r="A86" s="7">
        <v>107</v>
      </c>
      <c r="B86" s="7">
        <v>12.023899999999999</v>
      </c>
      <c r="C86" s="7">
        <v>12.01</v>
      </c>
      <c r="D86" s="7">
        <v>14.16</v>
      </c>
      <c r="E86" s="7">
        <v>7.63</v>
      </c>
      <c r="F86" s="7">
        <v>-6.54</v>
      </c>
      <c r="G86" s="7">
        <v>10.9</v>
      </c>
      <c r="H86" s="7">
        <v>3.27</v>
      </c>
      <c r="I86" s="7">
        <v>1200</v>
      </c>
      <c r="J86" s="14">
        <f t="shared" si="13"/>
        <v>-0.12474012474012948</v>
      </c>
      <c r="K86" s="14">
        <f t="shared" si="14"/>
        <v>-0.99909173478655244</v>
      </c>
      <c r="L86" s="14">
        <f t="shared" si="8"/>
        <v>-0.60790273556231056</v>
      </c>
      <c r="M86" s="14"/>
      <c r="N86" s="14"/>
      <c r="O86" s="14"/>
      <c r="P86">
        <f t="shared" si="11"/>
        <v>23.129251700680275</v>
      </c>
      <c r="Q86">
        <f t="shared" si="12"/>
        <v>21.383647798742135</v>
      </c>
      <c r="R86" t="str">
        <f t="shared" si="15"/>
        <v>SELL</v>
      </c>
      <c r="S86" s="14">
        <f t="shared" si="10"/>
        <v>-0.60790273556231056</v>
      </c>
    </row>
    <row r="87" spans="1:20">
      <c r="A87" s="7">
        <v>108</v>
      </c>
      <c r="B87" s="7">
        <v>12.024699999999999</v>
      </c>
      <c r="C87" s="7">
        <v>12.024699999999999</v>
      </c>
      <c r="D87" s="7">
        <v>14.3</v>
      </c>
      <c r="E87" s="7">
        <v>7.49</v>
      </c>
      <c r="F87" s="7">
        <v>-6.81</v>
      </c>
      <c r="G87" s="7">
        <v>10.9</v>
      </c>
      <c r="H87" s="7">
        <v>3.41</v>
      </c>
      <c r="I87" s="7">
        <v>400</v>
      </c>
      <c r="J87" s="14">
        <f t="shared" si="13"/>
        <v>0.1223980016652747</v>
      </c>
      <c r="K87" s="14">
        <f t="shared" si="14"/>
        <v>0</v>
      </c>
      <c r="L87" s="14">
        <f t="shared" si="8"/>
        <v>4.2813455657492394</v>
      </c>
      <c r="M87" s="14"/>
      <c r="N87" s="14"/>
      <c r="O87" s="14"/>
      <c r="P87">
        <f t="shared" si="11"/>
        <v>22.402597402597401</v>
      </c>
      <c r="Q87">
        <f t="shared" si="12"/>
        <v>21.698113207547166</v>
      </c>
      <c r="R87" t="str">
        <f t="shared" si="15"/>
        <v>SELL</v>
      </c>
      <c r="S87" s="14">
        <f t="shared" si="10"/>
        <v>4.2813455657492394</v>
      </c>
    </row>
    <row r="88" spans="1:20">
      <c r="A88" s="7">
        <v>109</v>
      </c>
      <c r="B88" s="7">
        <v>12.05</v>
      </c>
      <c r="C88" s="7">
        <v>12.05</v>
      </c>
      <c r="D88" s="7">
        <v>14.54</v>
      </c>
      <c r="E88" s="7">
        <v>7.25</v>
      </c>
      <c r="F88" s="7">
        <v>-7.3</v>
      </c>
      <c r="G88" s="7">
        <v>10.9</v>
      </c>
      <c r="H88" s="7">
        <v>3.65</v>
      </c>
      <c r="I88" s="7">
        <v>200</v>
      </c>
      <c r="J88" s="14">
        <f t="shared" si="13"/>
        <v>0.21040025946594457</v>
      </c>
      <c r="K88" s="14">
        <f t="shared" si="14"/>
        <v>0</v>
      </c>
      <c r="L88" s="14">
        <f t="shared" si="8"/>
        <v>7.0381231671554172</v>
      </c>
      <c r="M88" s="14"/>
      <c r="N88" s="14"/>
      <c r="O88" s="14"/>
      <c r="P88">
        <f t="shared" si="11"/>
        <v>21.0843373493976</v>
      </c>
      <c r="Q88">
        <f t="shared" si="12"/>
        <v>22.012578616352197</v>
      </c>
      <c r="R88" t="str">
        <f t="shared" si="15"/>
        <v>hold</v>
      </c>
      <c r="S88" s="14">
        <f t="shared" si="10"/>
        <v>7.0381231671554172</v>
      </c>
    </row>
    <row r="89" spans="1:20">
      <c r="A89" s="7">
        <v>110</v>
      </c>
      <c r="B89" s="7">
        <v>12.0472</v>
      </c>
      <c r="C89" s="7">
        <v>12.11</v>
      </c>
      <c r="D89" s="7">
        <v>15.11</v>
      </c>
      <c r="E89" s="7">
        <v>7.72</v>
      </c>
      <c r="F89" s="7">
        <v>-7.39</v>
      </c>
      <c r="G89" s="7">
        <v>11.42</v>
      </c>
      <c r="H89" s="7">
        <v>3.7</v>
      </c>
      <c r="I89" s="7">
        <v>3000</v>
      </c>
      <c r="J89" s="14">
        <f t="shared" si="13"/>
        <v>0.49792531120330891</v>
      </c>
      <c r="K89" s="14">
        <f t="shared" si="14"/>
        <v>4.7706422018348587</v>
      </c>
      <c r="L89" s="14">
        <f t="shared" si="8"/>
        <v>1.3698630136986376</v>
      </c>
      <c r="M89" s="14"/>
      <c r="N89" s="14"/>
      <c r="O89" s="14"/>
      <c r="P89">
        <f t="shared" si="11"/>
        <v>18.251928020565558</v>
      </c>
      <c r="Q89">
        <f t="shared" si="12"/>
        <v>19.189189189189189</v>
      </c>
      <c r="R89" t="str">
        <f t="shared" si="15"/>
        <v>hold</v>
      </c>
      <c r="S89" s="14">
        <f t="shared" si="10"/>
        <v>1.3698630136986376</v>
      </c>
    </row>
    <row r="90" spans="1:20">
      <c r="A90" s="7">
        <v>113</v>
      </c>
      <c r="B90" s="7">
        <v>12.081099999999999</v>
      </c>
      <c r="C90" s="7">
        <v>12.081099999999999</v>
      </c>
      <c r="D90" s="7">
        <v>14.84</v>
      </c>
      <c r="E90" s="7">
        <v>7.99</v>
      </c>
      <c r="F90" s="7">
        <v>-6.84</v>
      </c>
      <c r="G90" s="7">
        <v>11.42</v>
      </c>
      <c r="H90" s="7">
        <v>3.42</v>
      </c>
      <c r="I90" s="7">
        <v>1850</v>
      </c>
      <c r="J90" s="14">
        <f t="shared" si="13"/>
        <v>-0.23864574731626875</v>
      </c>
      <c r="K90" s="14">
        <f t="shared" si="14"/>
        <v>0</v>
      </c>
      <c r="L90" s="14">
        <f t="shared" si="8"/>
        <v>-7.5675675675675738</v>
      </c>
      <c r="M90" s="14"/>
      <c r="N90" s="14"/>
      <c r="O90" s="14"/>
      <c r="P90">
        <f t="shared" si="11"/>
        <v>20.441988950276247</v>
      </c>
      <c r="Q90">
        <f t="shared" si="12"/>
        <v>20</v>
      </c>
      <c r="R90" t="str">
        <f t="shared" si="15"/>
        <v>SELL</v>
      </c>
      <c r="S90" s="14">
        <f t="shared" si="10"/>
        <v>-7.5675675675675738</v>
      </c>
      <c r="T90">
        <f t="shared" ref="T90:T103" si="16">(S90-S89)/S89*100</f>
        <v>-652.43243243242989</v>
      </c>
    </row>
    <row r="91" spans="1:20">
      <c r="A91" s="7">
        <v>114</v>
      </c>
      <c r="B91" s="7">
        <v>12.048</v>
      </c>
      <c r="C91" s="7">
        <v>12.048</v>
      </c>
      <c r="D91" s="7">
        <v>14.52</v>
      </c>
      <c r="E91" s="7">
        <v>8.31</v>
      </c>
      <c r="F91" s="7">
        <v>-6.22</v>
      </c>
      <c r="G91" s="7">
        <v>11.42</v>
      </c>
      <c r="H91" s="7">
        <v>3.11</v>
      </c>
      <c r="I91" s="9">
        <v>600</v>
      </c>
      <c r="J91" s="14">
        <f t="shared" si="13"/>
        <v>-0.27398167385419575</v>
      </c>
      <c r="K91" s="14">
        <f t="shared" si="14"/>
        <v>0</v>
      </c>
      <c r="L91" s="14">
        <f t="shared" si="8"/>
        <v>-9.0643274853801188</v>
      </c>
      <c r="M91" s="14"/>
      <c r="N91" s="14"/>
      <c r="O91" s="14"/>
      <c r="P91">
        <f t="shared" si="11"/>
        <v>22.727272727272734</v>
      </c>
      <c r="Q91">
        <f t="shared" si="12"/>
        <v>20.27027027027027</v>
      </c>
      <c r="R91" t="str">
        <f t="shared" si="15"/>
        <v>SELL</v>
      </c>
      <c r="S91" s="14">
        <f t="shared" si="10"/>
        <v>-9.0643274853801188</v>
      </c>
      <c r="T91">
        <f t="shared" si="16"/>
        <v>19.778613199665756</v>
      </c>
    </row>
    <row r="92" spans="1:20">
      <c r="A92" s="7">
        <v>115</v>
      </c>
      <c r="B92" s="7">
        <v>12.06</v>
      </c>
      <c r="C92" s="7">
        <v>12.18</v>
      </c>
      <c r="D92" s="7">
        <v>15.78</v>
      </c>
      <c r="E92" s="7">
        <v>9.0399999999999991</v>
      </c>
      <c r="F92" s="7">
        <v>-6.73</v>
      </c>
      <c r="G92" s="7">
        <v>12.41</v>
      </c>
      <c r="H92" s="7">
        <v>3.37</v>
      </c>
      <c r="I92" s="7">
        <v>1850</v>
      </c>
      <c r="J92" s="14">
        <f t="shared" si="13"/>
        <v>1.0956175298804753</v>
      </c>
      <c r="K92" s="14">
        <f t="shared" si="14"/>
        <v>8.6690017513134876</v>
      </c>
      <c r="L92" s="14">
        <f t="shared" si="8"/>
        <v>8.3601286173633529</v>
      </c>
      <c r="M92" s="14"/>
      <c r="N92" s="14"/>
      <c r="O92" s="14"/>
      <c r="P92">
        <f t="shared" si="11"/>
        <v>16.666666666666671</v>
      </c>
      <c r="Q92">
        <f t="shared" si="12"/>
        <v>16.204690831556501</v>
      </c>
      <c r="R92" t="str">
        <f t="shared" si="15"/>
        <v>SELL</v>
      </c>
      <c r="S92" s="14">
        <f t="shared" si="10"/>
        <v>8.3601286173633529</v>
      </c>
      <c r="T92">
        <f t="shared" si="16"/>
        <v>-192.2310963592989</v>
      </c>
    </row>
    <row r="93" spans="1:20">
      <c r="A93" s="7">
        <v>116</v>
      </c>
      <c r="B93" s="7">
        <v>12.138199999999999</v>
      </c>
      <c r="C93" s="7">
        <v>12.4</v>
      </c>
      <c r="D93" s="7">
        <v>17.87</v>
      </c>
      <c r="E93" s="7">
        <v>11.27</v>
      </c>
      <c r="F93" s="7">
        <v>-6.6</v>
      </c>
      <c r="G93" s="7">
        <v>14.57</v>
      </c>
      <c r="H93" s="7">
        <v>3.3</v>
      </c>
      <c r="I93" s="7">
        <v>8889</v>
      </c>
      <c r="J93" s="14">
        <f t="shared" si="13"/>
        <v>1.8062397372742254</v>
      </c>
      <c r="K93" s="14">
        <f t="shared" si="14"/>
        <v>17.40531829170024</v>
      </c>
      <c r="L93" s="14">
        <f t="shared" si="8"/>
        <v>-2.0771513353115809</v>
      </c>
      <c r="M93" s="14"/>
      <c r="N93" s="14"/>
      <c r="O93" s="14"/>
      <c r="P93">
        <f t="shared" si="11"/>
        <v>11.578947368421051</v>
      </c>
      <c r="Q93">
        <f t="shared" si="12"/>
        <v>11.240875912408757</v>
      </c>
      <c r="R93" t="str">
        <f t="shared" si="15"/>
        <v>SELL</v>
      </c>
      <c r="S93" s="14">
        <f t="shared" si="10"/>
        <v>-2.0771513353115809</v>
      </c>
      <c r="T93">
        <f t="shared" si="16"/>
        <v>-124.84592558776544</v>
      </c>
    </row>
    <row r="94" spans="1:20">
      <c r="A94" s="7">
        <v>117</v>
      </c>
      <c r="B94" s="7">
        <v>12.36</v>
      </c>
      <c r="C94" s="7">
        <v>12.3</v>
      </c>
      <c r="D94" s="7">
        <v>16.920000000000002</v>
      </c>
      <c r="E94" s="7">
        <v>11.25</v>
      </c>
      <c r="F94" s="7">
        <v>-5.67</v>
      </c>
      <c r="G94" s="7">
        <v>14.08</v>
      </c>
      <c r="H94" s="7">
        <v>2.84</v>
      </c>
      <c r="I94" s="7">
        <v>2100</v>
      </c>
      <c r="J94" s="14">
        <f t="shared" si="13"/>
        <v>-0.80645161290322287</v>
      </c>
      <c r="K94" s="14">
        <f t="shared" si="14"/>
        <v>-3.3630748112560069</v>
      </c>
      <c r="L94" s="14">
        <f t="shared" si="8"/>
        <v>-13.939393939393941</v>
      </c>
      <c r="M94" s="14"/>
      <c r="N94" s="14"/>
      <c r="O94" s="14"/>
      <c r="P94">
        <f t="shared" si="11"/>
        <v>13.684210526315788</v>
      </c>
      <c r="Q94">
        <f t="shared" si="12"/>
        <v>12.264150943396226</v>
      </c>
      <c r="R94" t="str">
        <f t="shared" si="15"/>
        <v>SELL</v>
      </c>
      <c r="S94" s="14">
        <f t="shared" si="10"/>
        <v>-13.939393939393941</v>
      </c>
      <c r="T94">
        <f t="shared" si="16"/>
        <v>571.0822510822486</v>
      </c>
    </row>
    <row r="95" spans="1:20">
      <c r="A95" s="7">
        <v>118</v>
      </c>
      <c r="B95" s="7">
        <v>12.37</v>
      </c>
      <c r="C95" s="7">
        <v>12.28</v>
      </c>
      <c r="D95" s="7">
        <v>16.73</v>
      </c>
      <c r="E95" s="7">
        <v>9.98</v>
      </c>
      <c r="F95" s="7">
        <v>-6.75</v>
      </c>
      <c r="G95" s="7">
        <v>13.36</v>
      </c>
      <c r="H95" s="7">
        <v>3.37</v>
      </c>
      <c r="I95" s="7">
        <v>1305</v>
      </c>
      <c r="J95" s="14">
        <f t="shared" si="13"/>
        <v>-0.16260162601627112</v>
      </c>
      <c r="K95" s="14">
        <f t="shared" si="14"/>
        <v>-5.1136363636363678</v>
      </c>
      <c r="L95" s="14">
        <f t="shared" si="8"/>
        <v>18.661971830985923</v>
      </c>
      <c r="M95" s="14"/>
      <c r="N95" s="14"/>
      <c r="O95" s="14"/>
      <c r="P95">
        <f t="shared" si="11"/>
        <v>14.337568058076226</v>
      </c>
      <c r="Q95">
        <f t="shared" si="12"/>
        <v>14.007092198581562</v>
      </c>
      <c r="R95" t="str">
        <f t="shared" si="15"/>
        <v>SELL</v>
      </c>
      <c r="S95" s="14">
        <f t="shared" si="10"/>
        <v>18.661971830985923</v>
      </c>
      <c r="T95">
        <f t="shared" si="16"/>
        <v>-233.87936313533379</v>
      </c>
    </row>
    <row r="96" spans="1:20">
      <c r="A96" s="7">
        <v>120</v>
      </c>
      <c r="B96" s="7">
        <v>12.28</v>
      </c>
      <c r="C96" s="7">
        <v>12.28</v>
      </c>
      <c r="D96" s="7">
        <v>16.73</v>
      </c>
      <c r="E96" s="7">
        <v>9.98</v>
      </c>
      <c r="F96" s="7">
        <v>-6.75</v>
      </c>
      <c r="G96" s="7">
        <v>13.36</v>
      </c>
      <c r="H96" s="7">
        <v>3.37</v>
      </c>
      <c r="I96" s="7">
        <v>100</v>
      </c>
      <c r="J96" s="14">
        <f t="shared" si="13"/>
        <v>0</v>
      </c>
      <c r="K96" s="14">
        <f t="shared" si="14"/>
        <v>0</v>
      </c>
      <c r="L96" s="14">
        <f t="shared" ref="L96:L111" si="17">(H96-H95)/H95*100</f>
        <v>0</v>
      </c>
      <c r="M96" s="14"/>
      <c r="N96" s="14"/>
      <c r="O96" s="14"/>
      <c r="P96">
        <f t="shared" si="11"/>
        <v>14.7005444646098</v>
      </c>
      <c r="Q96">
        <f t="shared" si="12"/>
        <v>14.361702127659575</v>
      </c>
      <c r="R96" t="str">
        <f t="shared" si="15"/>
        <v>SELL</v>
      </c>
      <c r="S96" s="14">
        <f t="shared" si="10"/>
        <v>0</v>
      </c>
      <c r="T96">
        <f t="shared" si="16"/>
        <v>-100</v>
      </c>
    </row>
    <row r="97" spans="1:20">
      <c r="A97" s="7">
        <v>125</v>
      </c>
      <c r="B97" s="7">
        <v>12.32</v>
      </c>
      <c r="C97" s="7">
        <v>12.484999999999999</v>
      </c>
      <c r="D97" s="7">
        <v>18.68</v>
      </c>
      <c r="E97" s="7">
        <v>10.71</v>
      </c>
      <c r="F97" s="7">
        <v>-7.97</v>
      </c>
      <c r="G97" s="7">
        <v>14.7</v>
      </c>
      <c r="H97" s="7">
        <v>3.98</v>
      </c>
      <c r="I97" s="7">
        <v>2125</v>
      </c>
      <c r="J97" s="14">
        <f t="shared" si="13"/>
        <v>1.6693811074918574</v>
      </c>
      <c r="K97" s="14">
        <f t="shared" si="14"/>
        <v>10.029940119760479</v>
      </c>
      <c r="L97" s="14">
        <f t="shared" si="17"/>
        <v>18.100890207715128</v>
      </c>
      <c r="M97" s="14"/>
      <c r="N97" s="14"/>
      <c r="O97" s="14"/>
      <c r="P97">
        <f t="shared" si="11"/>
        <v>11.528150134048259</v>
      </c>
      <c r="Q97">
        <f t="shared" si="12"/>
        <v>12.320916905444127</v>
      </c>
      <c r="R97" t="str">
        <f t="shared" si="15"/>
        <v>hold</v>
      </c>
      <c r="S97" s="14">
        <f t="shared" si="10"/>
        <v>18.100890207715128</v>
      </c>
      <c r="T97" t="e">
        <f t="shared" si="16"/>
        <v>#DIV/0!</v>
      </c>
    </row>
    <row r="98" spans="1:20">
      <c r="A98" s="7">
        <v>126</v>
      </c>
      <c r="B98" s="7">
        <v>12.49</v>
      </c>
      <c r="C98" s="7">
        <v>12.95</v>
      </c>
      <c r="D98" s="7">
        <v>23.1</v>
      </c>
      <c r="E98" s="7">
        <v>13.66</v>
      </c>
      <c r="F98" s="7">
        <v>-9.44</v>
      </c>
      <c r="G98" s="7">
        <v>18.38</v>
      </c>
      <c r="H98" s="7">
        <v>4.72</v>
      </c>
      <c r="I98" s="7">
        <v>5758</v>
      </c>
      <c r="J98" s="14">
        <f t="shared" si="13"/>
        <v>3.7244693632358818</v>
      </c>
      <c r="K98" s="14">
        <f t="shared" si="14"/>
        <v>25.034013605442173</v>
      </c>
      <c r="L98" s="14">
        <f t="shared" si="17"/>
        <v>18.592964824120596</v>
      </c>
      <c r="M98" s="14"/>
      <c r="N98" s="14"/>
      <c r="O98" s="14"/>
      <c r="P98">
        <f t="shared" si="11"/>
        <v>7.3232323232323226</v>
      </c>
      <c r="Q98">
        <f t="shared" si="12"/>
        <v>8.1613508442776741</v>
      </c>
      <c r="R98" t="str">
        <f t="shared" si="15"/>
        <v>hold</v>
      </c>
      <c r="S98" s="14">
        <f t="shared" si="10"/>
        <v>18.592964824120596</v>
      </c>
      <c r="T98">
        <f t="shared" si="16"/>
        <v>2.7185105857154532</v>
      </c>
    </row>
    <row r="99" spans="1:20">
      <c r="A99" s="7">
        <v>127</v>
      </c>
      <c r="B99" s="7">
        <v>12.95</v>
      </c>
      <c r="C99" s="7">
        <v>12.92</v>
      </c>
      <c r="D99" s="7">
        <v>22.81</v>
      </c>
      <c r="E99" s="7">
        <v>13.48</v>
      </c>
      <c r="F99" s="7">
        <v>-9.33</v>
      </c>
      <c r="G99" s="7">
        <v>18.149999999999999</v>
      </c>
      <c r="H99" s="7">
        <v>4.67</v>
      </c>
      <c r="I99" s="7">
        <v>1817</v>
      </c>
      <c r="J99" s="14">
        <f t="shared" si="13"/>
        <v>-0.23166023166022676</v>
      </c>
      <c r="K99" s="14">
        <f t="shared" si="14"/>
        <v>-1.2513601741022875</v>
      </c>
      <c r="L99" s="14">
        <f t="shared" si="17"/>
        <v>-1.0593220338983014</v>
      </c>
      <c r="M99" s="14"/>
      <c r="N99" s="14"/>
      <c r="O99" s="14"/>
      <c r="P99">
        <f t="shared" si="11"/>
        <v>7.5927523727351174</v>
      </c>
      <c r="Q99">
        <f t="shared" si="12"/>
        <v>8.4372003835091078</v>
      </c>
      <c r="R99" t="str">
        <f t="shared" si="15"/>
        <v>hold</v>
      </c>
      <c r="S99" s="14">
        <f t="shared" si="10"/>
        <v>-1.0593220338983014</v>
      </c>
      <c r="T99">
        <f t="shared" si="16"/>
        <v>-105.69743472285845</v>
      </c>
    </row>
    <row r="100" spans="1:20">
      <c r="A100" s="7">
        <v>128</v>
      </c>
      <c r="B100" s="7">
        <v>12.97</v>
      </c>
      <c r="C100" s="7">
        <v>12.98</v>
      </c>
      <c r="D100" s="7">
        <v>23.38</v>
      </c>
      <c r="E100" s="7">
        <v>13.06</v>
      </c>
      <c r="F100" s="7">
        <v>-10.32</v>
      </c>
      <c r="G100" s="7">
        <v>18.22</v>
      </c>
      <c r="H100" s="7">
        <v>5.16</v>
      </c>
      <c r="I100" s="7">
        <v>4400</v>
      </c>
      <c r="J100" s="14">
        <f t="shared" si="13"/>
        <v>0.46439628482972523</v>
      </c>
      <c r="K100" s="14">
        <f t="shared" si="14"/>
        <v>0.38567493112947815</v>
      </c>
      <c r="L100" s="14">
        <f t="shared" si="17"/>
        <v>10.492505353319062</v>
      </c>
      <c r="M100" s="14"/>
      <c r="N100" s="14"/>
      <c r="O100" s="14"/>
      <c r="P100">
        <f t="shared" si="11"/>
        <v>7.3190789473684221</v>
      </c>
      <c r="Q100">
        <f t="shared" si="12"/>
        <v>8.4761904761904763</v>
      </c>
      <c r="R100" t="str">
        <f t="shared" si="15"/>
        <v>hold</v>
      </c>
      <c r="S100" s="14">
        <f t="shared" ref="S100:S107" si="18">(H100-H99)/H99*100</f>
        <v>10.492505353319062</v>
      </c>
      <c r="T100">
        <f t="shared" si="16"/>
        <v>-1090.4925053533229</v>
      </c>
    </row>
    <row r="101" spans="1:20">
      <c r="A101" s="7">
        <v>129</v>
      </c>
      <c r="B101" s="7">
        <v>12.99</v>
      </c>
      <c r="C101" s="7">
        <v>13.2469</v>
      </c>
      <c r="D101" s="7">
        <v>25.92</v>
      </c>
      <c r="E101" s="7">
        <v>14.48</v>
      </c>
      <c r="F101" s="7">
        <v>-11.44</v>
      </c>
      <c r="G101" s="7">
        <v>20.2</v>
      </c>
      <c r="H101" s="7">
        <v>5.72</v>
      </c>
      <c r="I101" s="7">
        <v>15700</v>
      </c>
      <c r="J101" s="14">
        <f t="shared" si="13"/>
        <v>2.0562403697996894</v>
      </c>
      <c r="K101" s="14">
        <f t="shared" si="14"/>
        <v>10.86717892425906</v>
      </c>
      <c r="L101" s="14">
        <f t="shared" si="17"/>
        <v>10.852713178294564</v>
      </c>
      <c r="M101" s="14"/>
      <c r="N101" s="14"/>
      <c r="O101" s="14"/>
      <c r="P101">
        <f t="shared" ref="P101:P111" si="19">(A101-39)/(D101-11.22)</f>
        <v>6.1224489795918364</v>
      </c>
      <c r="Q101">
        <f t="shared" ref="Q101:Q111" si="20">(A101-39)/(G101-7.72)</f>
        <v>7.2115384615384617</v>
      </c>
      <c r="R101" t="str">
        <f t="shared" si="15"/>
        <v>hold</v>
      </c>
      <c r="S101" s="14">
        <f t="shared" si="18"/>
        <v>10.852713178294564</v>
      </c>
      <c r="T101">
        <f t="shared" si="16"/>
        <v>3.4330011074195794</v>
      </c>
    </row>
    <row r="102" spans="1:20">
      <c r="A102" s="7">
        <v>130</v>
      </c>
      <c r="B102" s="7">
        <v>13.2346</v>
      </c>
      <c r="C102" s="7">
        <v>13.586600000000001</v>
      </c>
      <c r="D102" s="7">
        <v>29.15</v>
      </c>
      <c r="E102" s="7">
        <v>16.57</v>
      </c>
      <c r="F102" s="7">
        <v>-12.58</v>
      </c>
      <c r="G102" s="7">
        <v>22.86</v>
      </c>
      <c r="H102" s="7">
        <v>6.29</v>
      </c>
      <c r="I102" s="10">
        <v>5910</v>
      </c>
      <c r="J102" s="14">
        <f t="shared" si="13"/>
        <v>2.5643735515479138</v>
      </c>
      <c r="K102" s="14">
        <f t="shared" si="14"/>
        <v>13.168316831683169</v>
      </c>
      <c r="L102" s="14">
        <f t="shared" si="17"/>
        <v>9.9650349650349703</v>
      </c>
      <c r="M102" s="14"/>
      <c r="N102" s="14"/>
      <c r="O102" s="14"/>
      <c r="P102">
        <f t="shared" si="19"/>
        <v>5.0752928053541551</v>
      </c>
      <c r="Q102">
        <f t="shared" si="20"/>
        <v>6.0105680317040946</v>
      </c>
      <c r="R102" t="str">
        <f t="shared" si="15"/>
        <v>hold</v>
      </c>
      <c r="S102" s="14">
        <f t="shared" si="18"/>
        <v>9.9650349650349703</v>
      </c>
      <c r="T102">
        <f t="shared" si="16"/>
        <v>-8.1793206793205542</v>
      </c>
    </row>
    <row r="103" spans="1:20">
      <c r="A103" s="7">
        <v>131</v>
      </c>
      <c r="B103" s="7">
        <v>13.55</v>
      </c>
      <c r="C103" s="7">
        <v>13.534700000000001</v>
      </c>
      <c r="D103" s="7">
        <v>28.66</v>
      </c>
      <c r="E103" s="7">
        <v>16.84</v>
      </c>
      <c r="F103" s="7">
        <v>-11.82</v>
      </c>
      <c r="G103" s="7">
        <v>22.75</v>
      </c>
      <c r="H103" s="7">
        <v>5.91</v>
      </c>
      <c r="I103" s="7">
        <v>7369</v>
      </c>
      <c r="J103" s="14">
        <f t="shared" si="13"/>
        <v>-0.38199402352317602</v>
      </c>
      <c r="K103" s="14">
        <f t="shared" si="14"/>
        <v>-0.48118985126858899</v>
      </c>
      <c r="L103" s="14">
        <f t="shared" si="17"/>
        <v>-6.0413354531001575</v>
      </c>
      <c r="M103" s="14"/>
      <c r="N103" s="14"/>
      <c r="O103" s="14"/>
      <c r="P103">
        <f t="shared" si="19"/>
        <v>5.2752293577981657</v>
      </c>
      <c r="Q103">
        <f t="shared" si="20"/>
        <v>6.12109115103127</v>
      </c>
      <c r="R103" t="str">
        <f t="shared" si="15"/>
        <v>hold</v>
      </c>
      <c r="S103" s="14">
        <f t="shared" si="18"/>
        <v>-6.0413354531001575</v>
      </c>
      <c r="T103">
        <f t="shared" si="16"/>
        <v>-160.62533121356645</v>
      </c>
    </row>
    <row r="104" spans="1:20">
      <c r="A104" s="7">
        <v>132</v>
      </c>
      <c r="B104" s="7">
        <v>13.45</v>
      </c>
      <c r="C104" s="7">
        <v>13.2989</v>
      </c>
      <c r="D104" s="7">
        <v>26.42</v>
      </c>
      <c r="E104" s="7">
        <v>16.829999999999998</v>
      </c>
      <c r="F104" s="7">
        <v>-9.58</v>
      </c>
      <c r="G104" s="7">
        <v>21.62</v>
      </c>
      <c r="H104" s="7">
        <v>4.79</v>
      </c>
      <c r="I104" s="7">
        <v>2050</v>
      </c>
      <c r="J104" s="14">
        <f t="shared" si="13"/>
        <v>-1.7421885967180737</v>
      </c>
      <c r="K104" s="14">
        <f t="shared" si="14"/>
        <v>-4.9670329670329627</v>
      </c>
      <c r="L104" s="14">
        <f t="shared" si="17"/>
        <v>-18.950930626057531</v>
      </c>
      <c r="M104" s="14"/>
      <c r="N104" s="14"/>
      <c r="O104" s="14"/>
      <c r="P104">
        <f t="shared" si="19"/>
        <v>6.1184210526315788</v>
      </c>
      <c r="Q104">
        <f t="shared" si="20"/>
        <v>6.6906474820143877</v>
      </c>
      <c r="R104" t="str">
        <f t="shared" si="15"/>
        <v>hold</v>
      </c>
      <c r="S104" s="14">
        <f t="shared" si="18"/>
        <v>-18.950930626057531</v>
      </c>
    </row>
    <row r="105" spans="1:20">
      <c r="A105" s="7">
        <v>133</v>
      </c>
      <c r="B105" s="7">
        <v>13.34</v>
      </c>
      <c r="C105" s="7">
        <v>13.34</v>
      </c>
      <c r="D105" s="7">
        <v>26.81</v>
      </c>
      <c r="E105" s="7">
        <v>16.440000000000001</v>
      </c>
      <c r="F105" s="7">
        <v>-10.36</v>
      </c>
      <c r="G105" s="7">
        <v>21.62</v>
      </c>
      <c r="H105" s="7">
        <v>5.18</v>
      </c>
      <c r="I105" s="7">
        <v>200</v>
      </c>
      <c r="J105" s="14">
        <f t="shared" si="13"/>
        <v>0.30904811676153771</v>
      </c>
      <c r="K105" s="14">
        <f t="shared" si="14"/>
        <v>0</v>
      </c>
      <c r="L105" s="14">
        <f t="shared" si="17"/>
        <v>8.1419624217118933</v>
      </c>
      <c r="M105" s="14"/>
      <c r="N105" s="14"/>
      <c r="O105" s="14"/>
      <c r="P105">
        <f t="shared" si="19"/>
        <v>6.0295060936497764</v>
      </c>
      <c r="Q105">
        <f t="shared" si="20"/>
        <v>6.7625899280575528</v>
      </c>
      <c r="R105" t="str">
        <f t="shared" si="15"/>
        <v>hold</v>
      </c>
      <c r="S105" s="14">
        <f t="shared" si="18"/>
        <v>8.1419624217118933</v>
      </c>
    </row>
    <row r="106" spans="1:20">
      <c r="A106" s="7">
        <v>134</v>
      </c>
      <c r="B106" s="7">
        <v>13.19</v>
      </c>
      <c r="C106" s="7">
        <v>13.339</v>
      </c>
      <c r="D106" s="7">
        <v>26.8</v>
      </c>
      <c r="E106" s="7">
        <v>18.71</v>
      </c>
      <c r="F106" s="7">
        <v>-8.08</v>
      </c>
      <c r="G106" s="7">
        <v>22.75</v>
      </c>
      <c r="H106" s="7">
        <v>4.04</v>
      </c>
      <c r="I106" s="7">
        <v>400</v>
      </c>
      <c r="J106" s="14">
        <f t="shared" si="13"/>
        <v>-7.4962518740588138E-3</v>
      </c>
      <c r="K106" s="14">
        <f t="shared" si="14"/>
        <v>5.2266419981498569</v>
      </c>
      <c r="L106" s="14">
        <f t="shared" si="17"/>
        <v>-22.007722007722002</v>
      </c>
      <c r="M106" s="14"/>
      <c r="N106" s="14"/>
      <c r="O106" s="14"/>
      <c r="P106">
        <f t="shared" si="19"/>
        <v>6.0975609756097562</v>
      </c>
      <c r="Q106">
        <f t="shared" si="20"/>
        <v>6.3206919494344636</v>
      </c>
      <c r="R106" t="str">
        <f t="shared" si="15"/>
        <v>hold</v>
      </c>
      <c r="S106" s="14">
        <f t="shared" si="18"/>
        <v>-22.007722007722002</v>
      </c>
    </row>
    <row r="107" spans="1:20">
      <c r="A107" s="7">
        <v>137</v>
      </c>
      <c r="B107" s="7">
        <v>13.045500000000001</v>
      </c>
      <c r="C107" s="7">
        <v>13.002700000000001</v>
      </c>
      <c r="D107" s="7">
        <v>23.6</v>
      </c>
      <c r="E107" s="7">
        <v>21.25</v>
      </c>
      <c r="F107" s="7">
        <v>-2.35</v>
      </c>
      <c r="G107" s="7">
        <v>22.43</v>
      </c>
      <c r="H107" s="7">
        <v>1.17</v>
      </c>
      <c r="I107" s="7">
        <v>1300</v>
      </c>
      <c r="J107" s="14">
        <f t="shared" si="13"/>
        <v>-2.5211784991378634</v>
      </c>
      <c r="K107" s="14">
        <f t="shared" si="14"/>
        <v>-1.4065934065934078</v>
      </c>
      <c r="L107" s="14">
        <f t="shared" si="17"/>
        <v>-71.039603960396036</v>
      </c>
      <c r="M107" s="14"/>
      <c r="N107" s="14"/>
      <c r="O107" s="14"/>
      <c r="P107">
        <f t="shared" si="19"/>
        <v>7.9159935379644581</v>
      </c>
      <c r="Q107">
        <f t="shared" si="20"/>
        <v>6.6621346023113528</v>
      </c>
      <c r="R107" t="str">
        <f t="shared" si="15"/>
        <v>SELL</v>
      </c>
      <c r="S107" s="14">
        <f t="shared" si="18"/>
        <v>-71.039603960396036</v>
      </c>
    </row>
    <row r="108" spans="1:20">
      <c r="A108" s="7">
        <v>138</v>
      </c>
      <c r="B108" s="7">
        <v>13.028</v>
      </c>
      <c r="C108" s="7">
        <v>13.028</v>
      </c>
      <c r="D108" s="7">
        <v>23.84</v>
      </c>
      <c r="E108" s="7">
        <v>21.01</v>
      </c>
      <c r="F108" s="7">
        <v>-2.83</v>
      </c>
      <c r="G108" s="7">
        <v>22.43</v>
      </c>
      <c r="H108" s="7">
        <v>1.41</v>
      </c>
      <c r="I108" s="7">
        <v>249</v>
      </c>
      <c r="J108" s="14">
        <f t="shared" si="13"/>
        <v>0.19457497289024323</v>
      </c>
      <c r="K108" s="14">
        <f t="shared" si="14"/>
        <v>0</v>
      </c>
      <c r="L108" s="14">
        <f t="shared" si="17"/>
        <v>20.512820512820511</v>
      </c>
      <c r="M108" s="14"/>
      <c r="N108" s="14"/>
      <c r="O108" s="14"/>
      <c r="P108">
        <f t="shared" si="19"/>
        <v>7.8446909667194937</v>
      </c>
      <c r="Q108">
        <f t="shared" si="20"/>
        <v>6.73011556764106</v>
      </c>
      <c r="R108" t="str">
        <f t="shared" si="15"/>
        <v>SELL</v>
      </c>
    </row>
    <row r="109" spans="1:20">
      <c r="A109" s="7">
        <v>140</v>
      </c>
      <c r="B109" s="7">
        <v>13.1</v>
      </c>
      <c r="C109" s="7">
        <v>13.09</v>
      </c>
      <c r="D109" s="7">
        <v>24.43</v>
      </c>
      <c r="E109" s="7">
        <v>20.27</v>
      </c>
      <c r="F109" s="7">
        <v>-4.16</v>
      </c>
      <c r="G109" s="7">
        <v>22.35</v>
      </c>
      <c r="H109" s="7">
        <v>2.08</v>
      </c>
      <c r="I109" s="7">
        <v>800</v>
      </c>
      <c r="J109" s="14">
        <f t="shared" si="13"/>
        <v>0.47589806570463145</v>
      </c>
      <c r="K109" s="14">
        <f t="shared" si="14"/>
        <v>-0.35666518056174007</v>
      </c>
      <c r="L109" s="14">
        <f t="shared" si="17"/>
        <v>47.517730496453915</v>
      </c>
      <c r="M109" s="14"/>
      <c r="N109" s="14"/>
      <c r="O109" s="14"/>
      <c r="P109">
        <f t="shared" si="19"/>
        <v>7.645722937168812</v>
      </c>
      <c r="Q109">
        <f t="shared" si="20"/>
        <v>6.9036226930963762</v>
      </c>
      <c r="R109" t="str">
        <f t="shared" si="15"/>
        <v>SELL</v>
      </c>
    </row>
    <row r="110" spans="1:20">
      <c r="A110" s="7">
        <v>141</v>
      </c>
      <c r="B110" s="7">
        <v>13.1</v>
      </c>
      <c r="C110" s="7">
        <v>13.060700000000001</v>
      </c>
      <c r="D110" s="7">
        <v>24.15</v>
      </c>
      <c r="E110" s="7">
        <v>19.95</v>
      </c>
      <c r="F110" s="7">
        <v>-4.2</v>
      </c>
      <c r="G110" s="7">
        <v>22.05</v>
      </c>
      <c r="H110" s="7">
        <v>2.1</v>
      </c>
      <c r="I110" s="7">
        <v>904</v>
      </c>
      <c r="J110" s="14">
        <f t="shared" si="13"/>
        <v>-0.22383498854086489</v>
      </c>
      <c r="K110" s="14">
        <f t="shared" si="14"/>
        <v>-1.342281879194634</v>
      </c>
      <c r="L110" s="14">
        <f t="shared" si="17"/>
        <v>0.96153846153846234</v>
      </c>
      <c r="M110" s="14"/>
      <c r="N110" s="14"/>
      <c r="O110" s="14"/>
      <c r="P110">
        <f t="shared" si="19"/>
        <v>7.8886310904872401</v>
      </c>
      <c r="Q110">
        <f t="shared" si="20"/>
        <v>7.117934403349615</v>
      </c>
      <c r="R110" t="str">
        <f t="shared" si="15"/>
        <v>SELL</v>
      </c>
    </row>
    <row r="111" spans="1:20">
      <c r="A111" s="7">
        <v>142</v>
      </c>
      <c r="B111" s="7">
        <v>13.04</v>
      </c>
      <c r="C111" s="7">
        <v>13.065</v>
      </c>
      <c r="D111" s="7">
        <v>24.19</v>
      </c>
      <c r="E111" s="7">
        <v>20.29</v>
      </c>
      <c r="F111" s="7">
        <v>-3.9</v>
      </c>
      <c r="G111" s="7">
        <v>22.24</v>
      </c>
      <c r="H111" s="7">
        <v>1.95</v>
      </c>
      <c r="I111" s="7">
        <v>500</v>
      </c>
      <c r="J111" s="14">
        <f t="shared" si="13"/>
        <v>3.2923197072123697E-2</v>
      </c>
      <c r="K111" s="14">
        <f t="shared" si="14"/>
        <v>0.8616780045351371</v>
      </c>
      <c r="L111" s="14">
        <f t="shared" si="17"/>
        <v>-7.1428571428571495</v>
      </c>
      <c r="M111" s="14"/>
      <c r="N111" s="14"/>
      <c r="O111" s="14"/>
      <c r="P111">
        <f t="shared" si="19"/>
        <v>7.9414032382420965</v>
      </c>
      <c r="Q111">
        <f t="shared" si="20"/>
        <v>7.0936639118457299</v>
      </c>
      <c r="R111" t="str">
        <f t="shared" si="15"/>
        <v>SELL</v>
      </c>
    </row>
    <row r="112" spans="1:20">
      <c r="A112" s="7">
        <v>143</v>
      </c>
      <c r="B112" s="7">
        <v>12.92</v>
      </c>
      <c r="C112" s="7">
        <v>12.98</v>
      </c>
      <c r="D112" s="7">
        <v>23.38</v>
      </c>
      <c r="E112" s="7">
        <v>22.03</v>
      </c>
      <c r="F112" s="7">
        <v>-1.36</v>
      </c>
      <c r="G112" s="7">
        <v>22.71</v>
      </c>
      <c r="H112" s="7">
        <v>0.68</v>
      </c>
      <c r="I112" s="7">
        <v>600</v>
      </c>
      <c r="J112" s="14">
        <f t="shared" si="13"/>
        <v>-0.65059318790661369</v>
      </c>
      <c r="K112" s="14">
        <f t="shared" si="14"/>
        <v>2.1133093525179967</v>
      </c>
      <c r="L112" s="14"/>
      <c r="M112" s="14"/>
      <c r="N112" s="14"/>
      <c r="O112" s="14"/>
    </row>
    <row r="113" spans="1:15">
      <c r="A113" s="7">
        <v>144</v>
      </c>
      <c r="B113" s="7">
        <v>12.951000000000001</v>
      </c>
      <c r="C113" s="7">
        <v>12.91</v>
      </c>
      <c r="D113" s="7">
        <v>22.72</v>
      </c>
      <c r="E113" s="7">
        <v>22.06</v>
      </c>
      <c r="F113" s="7">
        <v>-0.66</v>
      </c>
      <c r="G113" s="7">
        <v>22.39</v>
      </c>
      <c r="H113" s="7">
        <v>0.33</v>
      </c>
      <c r="I113" s="7">
        <v>600</v>
      </c>
      <c r="J113" s="14">
        <f t="shared" si="13"/>
        <v>-0.5392912172573211</v>
      </c>
      <c r="K113" s="14">
        <f t="shared" si="14"/>
        <v>-1.4090708938793495</v>
      </c>
      <c r="L113" s="14"/>
      <c r="M113" s="14"/>
      <c r="N113" s="14"/>
      <c r="O113" s="14"/>
    </row>
    <row r="114" spans="1:15">
      <c r="A114" s="7">
        <v>145</v>
      </c>
      <c r="B114" s="7">
        <v>12.92</v>
      </c>
      <c r="C114" s="7">
        <v>12.86</v>
      </c>
      <c r="D114" s="7">
        <v>22.24</v>
      </c>
      <c r="E114" s="7">
        <v>21.61</v>
      </c>
      <c r="F114" s="7">
        <v>-0.64</v>
      </c>
      <c r="G114" s="7">
        <v>21.92</v>
      </c>
      <c r="H114" s="7">
        <v>0.32</v>
      </c>
      <c r="I114" s="7">
        <v>900</v>
      </c>
      <c r="J114" s="14">
        <f t="shared" si="13"/>
        <v>-0.38729666924864997</v>
      </c>
      <c r="K114" s="14">
        <f t="shared" si="14"/>
        <v>-2.0991514068780655</v>
      </c>
      <c r="L114" s="14"/>
      <c r="M114" s="14"/>
      <c r="N114" s="14"/>
      <c r="O114" s="14"/>
    </row>
    <row r="115" spans="1:15">
      <c r="A115" s="7">
        <v>146</v>
      </c>
      <c r="B115" s="7">
        <v>12.8725</v>
      </c>
      <c r="C115" s="7">
        <v>12.8725</v>
      </c>
      <c r="D115" s="7">
        <v>22.36</v>
      </c>
      <c r="E115" s="7">
        <v>21.49</v>
      </c>
      <c r="F115" s="7">
        <v>-0.87</v>
      </c>
      <c r="G115" s="7">
        <v>21.92</v>
      </c>
      <c r="H115" s="7">
        <v>0.44</v>
      </c>
      <c r="I115" s="7">
        <v>2000</v>
      </c>
      <c r="J115" s="14">
        <f t="shared" si="13"/>
        <v>9.7200622083989621E-2</v>
      </c>
      <c r="K115" s="14">
        <f t="shared" si="14"/>
        <v>0</v>
      </c>
      <c r="L115" s="14"/>
      <c r="M115" s="14"/>
      <c r="N115" s="14"/>
      <c r="O115" s="14"/>
    </row>
    <row r="116" spans="1:15">
      <c r="A116" s="7">
        <v>149</v>
      </c>
      <c r="B116" s="7">
        <v>12.9</v>
      </c>
      <c r="C116" s="7">
        <v>12.96</v>
      </c>
      <c r="D116" s="7">
        <v>23.19</v>
      </c>
      <c r="E116" s="7">
        <v>21.59</v>
      </c>
      <c r="F116" s="7">
        <v>-1.61</v>
      </c>
      <c r="G116" s="7">
        <v>22.39</v>
      </c>
      <c r="H116" s="7">
        <v>0.8</v>
      </c>
      <c r="I116" s="7">
        <v>300</v>
      </c>
      <c r="J116" s="14">
        <f t="shared" si="13"/>
        <v>0.67974363954166128</v>
      </c>
      <c r="K116" s="14">
        <f t="shared" si="14"/>
        <v>2.1441605839416003</v>
      </c>
      <c r="L116" s="14"/>
      <c r="M116" s="14"/>
      <c r="N116" s="14"/>
      <c r="O116" s="14"/>
    </row>
    <row r="117" spans="1:15">
      <c r="A117" s="7">
        <v>151</v>
      </c>
      <c r="B117" s="7">
        <v>12.9156</v>
      </c>
      <c r="C117" s="7">
        <v>12.9156</v>
      </c>
      <c r="D117" s="7">
        <v>22.77</v>
      </c>
      <c r="E117" s="7">
        <v>22.01</v>
      </c>
      <c r="F117" s="7">
        <v>-0.76</v>
      </c>
      <c r="G117" s="7">
        <v>22.39</v>
      </c>
      <c r="H117" s="7">
        <v>0.38</v>
      </c>
      <c r="I117" s="7">
        <v>150</v>
      </c>
      <c r="J117" s="14">
        <f t="shared" si="13"/>
        <v>-0.34259259259260277</v>
      </c>
      <c r="K117" s="14">
        <f t="shared" si="14"/>
        <v>0</v>
      </c>
      <c r="L117" s="14"/>
      <c r="M117" s="14"/>
      <c r="N117" s="14"/>
      <c r="O117" s="14"/>
    </row>
    <row r="118" spans="1:15">
      <c r="A118" s="7">
        <v>152</v>
      </c>
      <c r="B118" s="7">
        <v>12.925000000000001</v>
      </c>
      <c r="C118" s="7">
        <v>13</v>
      </c>
      <c r="D118" s="7">
        <v>23.57</v>
      </c>
      <c r="E118" s="7">
        <v>22.37</v>
      </c>
      <c r="F118" s="7">
        <v>-1.21</v>
      </c>
      <c r="G118" s="7">
        <v>22.97</v>
      </c>
      <c r="H118" s="7">
        <v>0.6</v>
      </c>
      <c r="I118" s="7">
        <v>1307</v>
      </c>
      <c r="J118" s="14">
        <f t="shared" si="13"/>
        <v>0.65347331908699924</v>
      </c>
      <c r="K118" s="14">
        <f t="shared" si="14"/>
        <v>2.5904421616793134</v>
      </c>
      <c r="L118" s="14"/>
      <c r="M118" s="14"/>
      <c r="N118" s="14"/>
      <c r="O118" s="14"/>
    </row>
    <row r="119" spans="1:15">
      <c r="A119" s="7">
        <v>153</v>
      </c>
      <c r="B119" s="7">
        <v>13.02</v>
      </c>
      <c r="C119" s="7">
        <v>13.02</v>
      </c>
      <c r="D119" s="7">
        <v>23.76</v>
      </c>
      <c r="E119" s="7">
        <v>22.18</v>
      </c>
      <c r="F119" s="7">
        <v>-1.59</v>
      </c>
      <c r="G119" s="7">
        <v>22.97</v>
      </c>
      <c r="H119" s="7">
        <v>0.79</v>
      </c>
      <c r="I119" s="7">
        <v>3600</v>
      </c>
      <c r="J119" s="14">
        <f t="shared" si="13"/>
        <v>0.15384615384615058</v>
      </c>
      <c r="K119" s="14">
        <f t="shared" si="14"/>
        <v>0</v>
      </c>
      <c r="L119" s="14"/>
      <c r="M119" s="14"/>
      <c r="N119" s="14"/>
      <c r="O119" s="14"/>
    </row>
    <row r="120" spans="1:15">
      <c r="A120" s="7">
        <v>154</v>
      </c>
      <c r="B120" s="7">
        <v>13.005000000000001</v>
      </c>
      <c r="C120" s="7">
        <v>13.005000000000001</v>
      </c>
      <c r="D120" s="7">
        <v>23.62</v>
      </c>
      <c r="E120" s="7">
        <v>22.32</v>
      </c>
      <c r="F120" s="7">
        <v>-1.3</v>
      </c>
      <c r="G120" s="7">
        <v>22.97</v>
      </c>
      <c r="H120" s="7">
        <v>0.65</v>
      </c>
      <c r="I120" s="7">
        <v>100</v>
      </c>
      <c r="J120" s="14">
        <f t="shared" si="13"/>
        <v>-0.11520737327188012</v>
      </c>
      <c r="K120" s="14">
        <f t="shared" si="14"/>
        <v>0</v>
      </c>
      <c r="L120" s="14"/>
      <c r="M120" s="14"/>
      <c r="N120" s="14"/>
      <c r="O120" s="14"/>
    </row>
    <row r="121" spans="1:15">
      <c r="A121" s="7">
        <v>155</v>
      </c>
      <c r="B121" s="7">
        <v>13</v>
      </c>
      <c r="C121" s="7">
        <v>13</v>
      </c>
      <c r="D121" s="7">
        <v>23.57</v>
      </c>
      <c r="E121" s="7">
        <v>22.37</v>
      </c>
      <c r="F121" s="7">
        <v>-1.21</v>
      </c>
      <c r="G121" s="7">
        <v>22.97</v>
      </c>
      <c r="H121" s="7">
        <v>0.6</v>
      </c>
      <c r="I121" s="7">
        <v>230</v>
      </c>
      <c r="J121" s="14">
        <f t="shared" si="13"/>
        <v>-3.8446751249525422E-2</v>
      </c>
      <c r="K121" s="14">
        <f t="shared" si="14"/>
        <v>0</v>
      </c>
      <c r="L121" s="14"/>
      <c r="M121" s="14"/>
      <c r="N121" s="14"/>
      <c r="O121" s="14"/>
    </row>
    <row r="122" spans="1:15">
      <c r="A122" s="7">
        <v>156</v>
      </c>
      <c r="B122" s="7">
        <v>13.01</v>
      </c>
      <c r="C122" s="7">
        <v>13.01</v>
      </c>
      <c r="D122" s="7">
        <v>23.67</v>
      </c>
      <c r="E122" s="7">
        <v>22.27</v>
      </c>
      <c r="F122" s="7">
        <v>-1.4</v>
      </c>
      <c r="G122" s="7">
        <v>22.97</v>
      </c>
      <c r="H122" s="7">
        <v>0.7</v>
      </c>
      <c r="I122" s="7">
        <v>100</v>
      </c>
      <c r="J122" s="14">
        <f t="shared" si="13"/>
        <v>7.692307692307529E-2</v>
      </c>
      <c r="K122" s="14">
        <f t="shared" si="14"/>
        <v>0</v>
      </c>
      <c r="L122" s="14"/>
      <c r="M122" s="14"/>
      <c r="N122" s="14"/>
      <c r="O122" s="14"/>
    </row>
    <row r="123" spans="1:15">
      <c r="A123" s="7">
        <v>158</v>
      </c>
      <c r="B123" s="7">
        <v>12.96</v>
      </c>
      <c r="C123" s="7">
        <v>12.96</v>
      </c>
      <c r="D123" s="7">
        <v>23.19</v>
      </c>
      <c r="E123" s="7">
        <v>22.75</v>
      </c>
      <c r="F123" s="7">
        <v>-0.45</v>
      </c>
      <c r="G123" s="7">
        <v>22.97</v>
      </c>
      <c r="H123" s="7">
        <v>0.22</v>
      </c>
      <c r="I123" s="7">
        <v>600</v>
      </c>
      <c r="J123" s="14">
        <f t="shared" si="13"/>
        <v>-0.38431975403534924</v>
      </c>
      <c r="K123" s="14">
        <f t="shared" si="14"/>
        <v>0</v>
      </c>
      <c r="L123" s="14"/>
      <c r="M123" s="14"/>
      <c r="N123" s="14"/>
      <c r="O123" s="14"/>
    </row>
    <row r="124" spans="1:15">
      <c r="A124" s="7">
        <v>159</v>
      </c>
      <c r="B124" s="7">
        <v>12.95</v>
      </c>
      <c r="C124" s="7">
        <v>12.95</v>
      </c>
      <c r="D124" s="7">
        <v>23.1</v>
      </c>
      <c r="E124" s="7">
        <v>22.84</v>
      </c>
      <c r="F124" s="7">
        <v>-0.26</v>
      </c>
      <c r="G124" s="7">
        <v>22.97</v>
      </c>
      <c r="H124" s="7">
        <v>0.13</v>
      </c>
      <c r="I124" s="7">
        <v>100</v>
      </c>
      <c r="J124" s="14">
        <f t="shared" si="13"/>
        <v>-7.7160493827172549E-2</v>
      </c>
      <c r="K124" s="14">
        <f t="shared" si="14"/>
        <v>0</v>
      </c>
      <c r="L124" s="14"/>
      <c r="M124" s="14"/>
      <c r="N124" s="14"/>
      <c r="O124" s="14"/>
    </row>
    <row r="125" spans="1:15">
      <c r="A125" s="7">
        <v>160</v>
      </c>
      <c r="B125" s="7">
        <v>12.96</v>
      </c>
      <c r="C125" s="7">
        <v>12.96</v>
      </c>
      <c r="D125" s="7">
        <v>23.19</v>
      </c>
      <c r="E125" s="7">
        <v>22.75</v>
      </c>
      <c r="F125" s="7">
        <v>-0.45</v>
      </c>
      <c r="G125" s="7">
        <v>22.97</v>
      </c>
      <c r="H125" s="7">
        <v>0.22</v>
      </c>
      <c r="I125" s="7">
        <v>300</v>
      </c>
      <c r="J125" s="14">
        <f t="shared" si="13"/>
        <v>7.7220077220089292E-2</v>
      </c>
      <c r="K125" s="14">
        <f t="shared" si="14"/>
        <v>0</v>
      </c>
      <c r="L125" s="14"/>
      <c r="M125" s="14"/>
      <c r="N125" s="14"/>
      <c r="O125" s="14"/>
    </row>
    <row r="126" spans="1:15">
      <c r="A126" s="7">
        <v>163</v>
      </c>
      <c r="B126" s="7">
        <v>13.01</v>
      </c>
      <c r="C126" s="7">
        <v>13.01</v>
      </c>
      <c r="D126" s="7">
        <v>23.67</v>
      </c>
      <c r="E126" s="7">
        <v>22.27</v>
      </c>
      <c r="F126" s="7">
        <v>-1.4</v>
      </c>
      <c r="G126" s="7">
        <v>22.97</v>
      </c>
      <c r="H126" s="7">
        <v>0.7</v>
      </c>
      <c r="I126" s="7">
        <v>2000</v>
      </c>
      <c r="J126" s="14">
        <f t="shared" si="13"/>
        <v>0.38580246913579419</v>
      </c>
      <c r="K126" s="14">
        <f t="shared" si="14"/>
        <v>0</v>
      </c>
      <c r="L126" s="14"/>
      <c r="M126" s="14"/>
      <c r="N126" s="14"/>
      <c r="O126" s="14"/>
    </row>
    <row r="127" spans="1:15">
      <c r="A127" s="7">
        <v>164</v>
      </c>
      <c r="B127" s="7">
        <v>12.9772</v>
      </c>
      <c r="C127" s="7">
        <v>12.97</v>
      </c>
      <c r="D127" s="7">
        <v>23.29</v>
      </c>
      <c r="E127" s="7">
        <v>22.54</v>
      </c>
      <c r="F127" s="7">
        <v>-0.75</v>
      </c>
      <c r="G127" s="7">
        <v>22.91</v>
      </c>
      <c r="H127" s="7">
        <v>0.37</v>
      </c>
      <c r="I127" s="7">
        <v>4600</v>
      </c>
      <c r="J127" s="14">
        <f t="shared" si="13"/>
        <v>-0.30745580322827937</v>
      </c>
      <c r="K127" s="14">
        <f t="shared" si="14"/>
        <v>-0.26121027427078242</v>
      </c>
      <c r="L127" s="14"/>
      <c r="M127" s="14"/>
      <c r="N127" s="14"/>
      <c r="O127" s="14"/>
    </row>
    <row r="128" spans="1:15">
      <c r="A128" s="7">
        <v>165</v>
      </c>
      <c r="B128" s="7">
        <v>12.97</v>
      </c>
      <c r="C128" s="7">
        <v>12.97</v>
      </c>
      <c r="D128" s="7">
        <v>23.29</v>
      </c>
      <c r="E128" s="7">
        <v>22.54</v>
      </c>
      <c r="F128" s="7">
        <v>-0.75</v>
      </c>
      <c r="G128" s="7">
        <v>22.91</v>
      </c>
      <c r="H128" s="7">
        <v>0.37</v>
      </c>
      <c r="I128" s="7">
        <v>701</v>
      </c>
      <c r="J128" s="14">
        <f t="shared" si="13"/>
        <v>0</v>
      </c>
      <c r="K128" s="14">
        <f t="shared" si="14"/>
        <v>0</v>
      </c>
      <c r="L128" s="14"/>
      <c r="M128" s="14"/>
      <c r="N128" s="14"/>
      <c r="O128" s="14"/>
    </row>
    <row r="129" spans="1:15">
      <c r="A129" s="7">
        <v>166</v>
      </c>
      <c r="B129" s="7">
        <v>12.99</v>
      </c>
      <c r="C129" s="7">
        <v>13.03</v>
      </c>
      <c r="D129" s="7">
        <v>23.86</v>
      </c>
      <c r="E129" s="7">
        <v>22.59</v>
      </c>
      <c r="F129" s="7">
        <v>-1.27</v>
      </c>
      <c r="G129" s="7">
        <v>23.22</v>
      </c>
      <c r="H129" s="7">
        <v>0.64</v>
      </c>
      <c r="I129" s="7">
        <v>1463</v>
      </c>
      <c r="J129" s="14">
        <f t="shared" si="13"/>
        <v>0.46260601387817052</v>
      </c>
      <c r="K129" s="14">
        <f t="shared" si="14"/>
        <v>1.3531209079004747</v>
      </c>
      <c r="L129" s="14"/>
      <c r="M129" s="14"/>
      <c r="N129" s="14"/>
      <c r="O129" s="14"/>
    </row>
    <row r="130" spans="1:15">
      <c r="A130" s="7">
        <v>167</v>
      </c>
      <c r="B130" s="7">
        <v>13.005000000000001</v>
      </c>
      <c r="C130" s="7">
        <v>13.02</v>
      </c>
      <c r="D130" s="7">
        <v>23.76</v>
      </c>
      <c r="E130" s="7">
        <v>22.91</v>
      </c>
      <c r="F130" s="7">
        <v>-0.85</v>
      </c>
      <c r="G130" s="7">
        <v>23.34</v>
      </c>
      <c r="H130" s="7">
        <v>0.43</v>
      </c>
      <c r="I130" s="7">
        <v>1500</v>
      </c>
      <c r="J130" s="14">
        <f t="shared" si="13"/>
        <v>-7.6745970836529454E-2</v>
      </c>
      <c r="K130" s="14">
        <f t="shared" si="14"/>
        <v>0.51679586563307922</v>
      </c>
      <c r="L130" s="14"/>
      <c r="M130" s="14"/>
      <c r="N130" s="14"/>
      <c r="O130" s="14"/>
    </row>
    <row r="131" spans="1:15">
      <c r="A131" s="7">
        <v>168</v>
      </c>
      <c r="B131" s="7">
        <v>13.01</v>
      </c>
      <c r="C131" s="7">
        <v>13.01</v>
      </c>
      <c r="D131" s="7">
        <v>23.67</v>
      </c>
      <c r="E131" s="7">
        <v>23.01</v>
      </c>
      <c r="F131" s="7">
        <v>-0.66</v>
      </c>
      <c r="G131" s="7">
        <v>23.34</v>
      </c>
      <c r="H131" s="7">
        <v>0.33</v>
      </c>
      <c r="I131" s="7">
        <v>200</v>
      </c>
      <c r="J131" s="14">
        <f t="shared" si="13"/>
        <v>-7.6804915514591302E-2</v>
      </c>
      <c r="K131" s="14">
        <f t="shared" si="14"/>
        <v>0</v>
      </c>
      <c r="L131" s="14"/>
      <c r="M131" s="14"/>
      <c r="N131" s="14"/>
      <c r="O131" s="14"/>
    </row>
    <row r="132" spans="1:15">
      <c r="A132" s="7">
        <v>169</v>
      </c>
      <c r="B132" s="7">
        <v>13.02</v>
      </c>
      <c r="C132" s="7">
        <v>13.05</v>
      </c>
      <c r="D132" s="7">
        <v>24.05</v>
      </c>
      <c r="E132" s="7">
        <v>23.09</v>
      </c>
      <c r="F132" s="7">
        <v>-0.96</v>
      </c>
      <c r="G132" s="7">
        <v>23.57</v>
      </c>
      <c r="H132" s="7">
        <v>0.48</v>
      </c>
      <c r="I132" s="7">
        <v>500</v>
      </c>
      <c r="J132" s="14">
        <f t="shared" si="13"/>
        <v>0.30745580322829302</v>
      </c>
      <c r="K132" s="14">
        <f t="shared" si="14"/>
        <v>0.98543273350471472</v>
      </c>
      <c r="L132" s="14"/>
      <c r="M132" s="14"/>
      <c r="N132" s="14"/>
      <c r="O132" s="14"/>
    </row>
    <row r="133" spans="1:15">
      <c r="A133" s="7">
        <v>170</v>
      </c>
      <c r="B133" s="7">
        <v>13.035</v>
      </c>
      <c r="C133" s="7">
        <v>13.05</v>
      </c>
      <c r="D133" s="7">
        <v>24.05</v>
      </c>
      <c r="E133" s="7">
        <v>23.32</v>
      </c>
      <c r="F133" s="7">
        <v>-0.73</v>
      </c>
      <c r="G133" s="7">
        <v>23.68</v>
      </c>
      <c r="H133" s="7">
        <v>0.37</v>
      </c>
      <c r="I133" s="7">
        <v>826</v>
      </c>
      <c r="J133" s="14">
        <f t="shared" si="13"/>
        <v>0</v>
      </c>
      <c r="K133" s="14">
        <f t="shared" si="14"/>
        <v>0.46669495120916177</v>
      </c>
      <c r="L133" s="14"/>
      <c r="M133" s="14"/>
      <c r="N133" s="14"/>
      <c r="O133" s="14"/>
    </row>
    <row r="134" spans="1:15">
      <c r="A134" s="7">
        <v>171</v>
      </c>
      <c r="B134" s="7">
        <v>13.08</v>
      </c>
      <c r="C134" s="7">
        <v>13.1</v>
      </c>
      <c r="D134" s="7">
        <v>24.52</v>
      </c>
      <c r="E134" s="7">
        <v>23.15</v>
      </c>
      <c r="F134" s="7">
        <v>-1.38</v>
      </c>
      <c r="G134" s="7">
        <v>23.84</v>
      </c>
      <c r="H134" s="7">
        <v>0.69</v>
      </c>
      <c r="I134" s="7">
        <v>800</v>
      </c>
      <c r="J134" s="14">
        <f t="shared" si="13"/>
        <v>0.38314176245209913</v>
      </c>
      <c r="K134" s="14">
        <f t="shared" si="14"/>
        <v>0.67567567567567632</v>
      </c>
      <c r="L134" s="14"/>
      <c r="M134" s="14"/>
      <c r="N134" s="14"/>
      <c r="O134" s="14"/>
    </row>
    <row r="135" spans="1:15">
      <c r="A135" s="7">
        <v>172</v>
      </c>
      <c r="B135" s="7">
        <v>13.2</v>
      </c>
      <c r="C135" s="7">
        <v>13.24</v>
      </c>
      <c r="D135" s="7">
        <v>25.86</v>
      </c>
      <c r="E135" s="7">
        <v>22.42</v>
      </c>
      <c r="F135" s="7">
        <v>-3.43</v>
      </c>
      <c r="G135" s="7">
        <v>24.14</v>
      </c>
      <c r="H135" s="7">
        <v>1.72</v>
      </c>
      <c r="I135" s="7">
        <v>3482</v>
      </c>
      <c r="J135" s="14">
        <f t="shared" si="13"/>
        <v>1.0687022900763403</v>
      </c>
      <c r="K135" s="14">
        <f t="shared" si="14"/>
        <v>1.2583892617449695</v>
      </c>
      <c r="L135" s="14"/>
      <c r="M135" s="14"/>
      <c r="N135" s="14"/>
      <c r="O135" s="14"/>
    </row>
    <row r="136" spans="1:15">
      <c r="A136" s="7">
        <v>173</v>
      </c>
      <c r="B136" s="7">
        <v>13.2386</v>
      </c>
      <c r="C136" s="7">
        <v>13.32</v>
      </c>
      <c r="D136" s="7">
        <v>26.62</v>
      </c>
      <c r="E136" s="7">
        <v>22.89</v>
      </c>
      <c r="F136" s="7">
        <v>-3.72</v>
      </c>
      <c r="G136" s="7">
        <v>24.75</v>
      </c>
      <c r="H136" s="7">
        <v>1.86</v>
      </c>
      <c r="I136" s="7">
        <v>2700</v>
      </c>
      <c r="J136" s="14">
        <f t="shared" si="13"/>
        <v>0.60422960725075581</v>
      </c>
      <c r="K136" s="14">
        <f t="shared" si="14"/>
        <v>2.5269262634631291</v>
      </c>
      <c r="L136" s="14"/>
      <c r="M136" s="14"/>
      <c r="N136" s="14"/>
      <c r="O136" s="14"/>
    </row>
    <row r="137" spans="1:15">
      <c r="A137" s="7">
        <v>174</v>
      </c>
      <c r="B137" s="7">
        <v>13.32</v>
      </c>
      <c r="C137" s="7">
        <v>13.35</v>
      </c>
      <c r="D137" s="7">
        <v>26.9</v>
      </c>
      <c r="E137" s="7">
        <v>23.06</v>
      </c>
      <c r="F137" s="7">
        <v>-3.84</v>
      </c>
      <c r="G137" s="7">
        <v>24.98</v>
      </c>
      <c r="H137" s="7">
        <v>1.92</v>
      </c>
      <c r="I137" s="7">
        <v>4000</v>
      </c>
      <c r="J137" s="14">
        <f t="shared" si="13"/>
        <v>0.2252252252252204</v>
      </c>
      <c r="K137" s="14">
        <f t="shared" si="14"/>
        <v>0.92929292929293095</v>
      </c>
      <c r="L137" s="14"/>
      <c r="M137" s="14"/>
      <c r="N137" s="14"/>
      <c r="O137" s="14"/>
    </row>
    <row r="138" spans="1:15">
      <c r="A138" s="7">
        <v>175</v>
      </c>
      <c r="B138" s="7">
        <v>13.36</v>
      </c>
      <c r="C138" s="7">
        <v>13.22</v>
      </c>
      <c r="D138" s="7">
        <v>25.67</v>
      </c>
      <c r="E138" s="7">
        <v>22.2</v>
      </c>
      <c r="F138" s="7">
        <v>-3.47</v>
      </c>
      <c r="G138" s="7">
        <v>23.93</v>
      </c>
      <c r="H138" s="7">
        <v>1.73</v>
      </c>
      <c r="I138" s="7">
        <v>1830</v>
      </c>
      <c r="J138" s="14">
        <f t="shared" ref="J138:J201" si="21">(C138-C137)/C137*100</f>
        <v>-0.97378277153557302</v>
      </c>
      <c r="K138" s="14">
        <f t="shared" ref="K138:K201" si="22">(G138-G137)/G137*100</f>
        <v>-4.2033626901521242</v>
      </c>
      <c r="L138" s="14"/>
      <c r="M138" s="14"/>
      <c r="N138" s="14"/>
      <c r="O138" s="14"/>
    </row>
    <row r="139" spans="1:15">
      <c r="A139" s="7">
        <v>176</v>
      </c>
      <c r="B139" s="7">
        <v>13.211399999999999</v>
      </c>
      <c r="C139" s="7">
        <v>13.211399999999999</v>
      </c>
      <c r="D139" s="7">
        <v>25.58</v>
      </c>
      <c r="E139" s="7">
        <v>22.28</v>
      </c>
      <c r="F139" s="7">
        <v>-3.3</v>
      </c>
      <c r="G139" s="7">
        <v>23.93</v>
      </c>
      <c r="H139" s="7">
        <v>1.65</v>
      </c>
      <c r="I139" s="7">
        <v>200</v>
      </c>
      <c r="J139" s="14">
        <f t="shared" si="21"/>
        <v>-6.5052950075652594E-2</v>
      </c>
      <c r="K139" s="14">
        <f t="shared" si="22"/>
        <v>0</v>
      </c>
      <c r="L139" s="14"/>
      <c r="M139" s="14"/>
      <c r="N139" s="14"/>
      <c r="O139" s="14"/>
    </row>
    <row r="140" spans="1:15">
      <c r="A140" s="7">
        <v>178</v>
      </c>
      <c r="B140" s="7">
        <v>13.235200000000001</v>
      </c>
      <c r="C140" s="7">
        <v>13.255000000000001</v>
      </c>
      <c r="D140" s="7">
        <v>26</v>
      </c>
      <c r="E140" s="7">
        <v>22.16</v>
      </c>
      <c r="F140" s="7">
        <v>-3.83</v>
      </c>
      <c r="G140" s="7">
        <v>24.08</v>
      </c>
      <c r="H140" s="7">
        <v>1.92</v>
      </c>
      <c r="I140" s="7">
        <v>600</v>
      </c>
      <c r="J140" s="14">
        <f t="shared" si="21"/>
        <v>0.33001801474485232</v>
      </c>
      <c r="K140" s="14">
        <f t="shared" si="22"/>
        <v>0.62682824905975165</v>
      </c>
      <c r="L140" s="14"/>
      <c r="M140" s="14"/>
      <c r="N140" s="14"/>
      <c r="O140" s="14"/>
    </row>
    <row r="141" spans="1:15">
      <c r="A141" s="7">
        <v>180</v>
      </c>
      <c r="B141" s="7">
        <v>13.3</v>
      </c>
      <c r="C141" s="7">
        <v>13.3</v>
      </c>
      <c r="D141" s="7">
        <v>26.43</v>
      </c>
      <c r="E141" s="7">
        <v>21.74</v>
      </c>
      <c r="F141" s="7">
        <v>-4.6900000000000004</v>
      </c>
      <c r="G141" s="7">
        <v>24.08</v>
      </c>
      <c r="H141" s="7">
        <v>2.34</v>
      </c>
      <c r="I141" s="7">
        <v>100</v>
      </c>
      <c r="J141" s="14">
        <f t="shared" si="21"/>
        <v>0.33949453036589911</v>
      </c>
      <c r="K141" s="14">
        <f t="shared" si="22"/>
        <v>0</v>
      </c>
      <c r="L141" s="14"/>
      <c r="M141" s="14"/>
      <c r="N141" s="14"/>
      <c r="O141" s="14"/>
    </row>
    <row r="142" spans="1:15">
      <c r="A142" s="7">
        <v>181</v>
      </c>
      <c r="B142" s="7">
        <v>13.26</v>
      </c>
      <c r="C142" s="7">
        <v>13.1938</v>
      </c>
      <c r="D142" s="7">
        <v>25.42</v>
      </c>
      <c r="E142" s="7">
        <v>21.75</v>
      </c>
      <c r="F142" s="7">
        <v>-3.67</v>
      </c>
      <c r="G142" s="7">
        <v>23.58</v>
      </c>
      <c r="H142" s="7">
        <v>1.83</v>
      </c>
      <c r="I142" s="7">
        <v>1053</v>
      </c>
      <c r="J142" s="14">
        <f t="shared" si="21"/>
        <v>-0.79849624060151259</v>
      </c>
      <c r="K142" s="14">
        <f t="shared" si="22"/>
        <v>-2.0764119601328903</v>
      </c>
      <c r="L142" s="14"/>
      <c r="M142" s="14"/>
      <c r="N142" s="14"/>
      <c r="O142" s="14"/>
    </row>
    <row r="143" spans="1:15">
      <c r="A143" s="7">
        <v>182</v>
      </c>
      <c r="B143" s="7">
        <v>13.21</v>
      </c>
      <c r="C143" s="7">
        <v>13.21</v>
      </c>
      <c r="D143" s="7">
        <v>25.57</v>
      </c>
      <c r="E143" s="7">
        <v>21.59</v>
      </c>
      <c r="F143" s="7">
        <v>-3.98</v>
      </c>
      <c r="G143" s="7">
        <v>23.58</v>
      </c>
      <c r="H143" s="7">
        <v>1.99</v>
      </c>
      <c r="I143" s="7">
        <v>1000</v>
      </c>
      <c r="J143" s="14">
        <f t="shared" si="21"/>
        <v>0.12278494444361233</v>
      </c>
      <c r="K143" s="14">
        <f t="shared" si="22"/>
        <v>0</v>
      </c>
      <c r="L143" s="14"/>
      <c r="M143" s="14"/>
      <c r="N143" s="14"/>
      <c r="O143" s="14"/>
    </row>
    <row r="144" spans="1:15">
      <c r="A144" s="7">
        <v>183</v>
      </c>
      <c r="B144" s="7">
        <v>13.2</v>
      </c>
      <c r="C144" s="7">
        <v>13.18</v>
      </c>
      <c r="D144" s="7">
        <v>25.29</v>
      </c>
      <c r="E144" s="7">
        <v>21.58</v>
      </c>
      <c r="F144" s="7">
        <v>-3.71</v>
      </c>
      <c r="G144" s="7">
        <v>23.43</v>
      </c>
      <c r="H144" s="7">
        <v>1.85</v>
      </c>
      <c r="I144" s="7">
        <v>200</v>
      </c>
      <c r="J144" s="14">
        <f t="shared" si="21"/>
        <v>-0.22710068130205249</v>
      </c>
      <c r="K144" s="14">
        <f t="shared" si="22"/>
        <v>-0.63613231552162253</v>
      </c>
      <c r="L144" s="14"/>
      <c r="M144" s="14"/>
      <c r="N144" s="14"/>
      <c r="O144" s="14"/>
    </row>
    <row r="145" spans="1:15">
      <c r="A145" s="7">
        <v>184</v>
      </c>
      <c r="B145" s="7">
        <v>13.2</v>
      </c>
      <c r="C145" s="7">
        <v>13.2</v>
      </c>
      <c r="D145" s="7">
        <v>25.48</v>
      </c>
      <c r="E145" s="7">
        <v>21.39</v>
      </c>
      <c r="F145" s="7">
        <v>-4.09</v>
      </c>
      <c r="G145" s="7">
        <v>23.43</v>
      </c>
      <c r="H145" s="7">
        <v>2.04</v>
      </c>
      <c r="I145" s="7">
        <v>100</v>
      </c>
      <c r="J145" s="14">
        <f t="shared" si="21"/>
        <v>0.15174506828527751</v>
      </c>
      <c r="K145" s="14">
        <f t="shared" si="22"/>
        <v>0</v>
      </c>
      <c r="L145" s="14"/>
      <c r="M145" s="14"/>
      <c r="N145" s="14"/>
      <c r="O145" s="14"/>
    </row>
    <row r="146" spans="1:15">
      <c r="A146" s="7">
        <v>185</v>
      </c>
      <c r="B146" s="7">
        <v>13.21</v>
      </c>
      <c r="C146" s="7">
        <v>13.212</v>
      </c>
      <c r="D146" s="7">
        <v>25.59</v>
      </c>
      <c r="E146" s="7">
        <v>21.3</v>
      </c>
      <c r="F146" s="7">
        <v>-4.29</v>
      </c>
      <c r="G146" s="7">
        <v>23.45</v>
      </c>
      <c r="H146" s="7">
        <v>2.14</v>
      </c>
      <c r="I146" s="7">
        <v>500</v>
      </c>
      <c r="J146" s="14">
        <f t="shared" si="21"/>
        <v>9.0909090909094353E-2</v>
      </c>
      <c r="K146" s="14">
        <f t="shared" si="22"/>
        <v>8.5360648740928607E-2</v>
      </c>
      <c r="L146" s="14"/>
      <c r="M146" s="14"/>
      <c r="N146" s="14"/>
      <c r="O146" s="14"/>
    </row>
    <row r="147" spans="1:15">
      <c r="A147" s="7">
        <v>186</v>
      </c>
      <c r="B147" s="7">
        <v>13.17</v>
      </c>
      <c r="C147" s="7">
        <v>13.1</v>
      </c>
      <c r="D147" s="7">
        <v>24.52</v>
      </c>
      <c r="E147" s="7">
        <v>21.3</v>
      </c>
      <c r="F147" s="7">
        <v>-3.22</v>
      </c>
      <c r="G147" s="7">
        <v>22.91</v>
      </c>
      <c r="H147" s="7">
        <v>1.61</v>
      </c>
      <c r="I147" s="7">
        <v>400</v>
      </c>
      <c r="J147" s="14">
        <f t="shared" si="21"/>
        <v>-0.84771419921283764</v>
      </c>
      <c r="K147" s="14">
        <f t="shared" si="22"/>
        <v>-2.3027718550106573</v>
      </c>
      <c r="L147" s="14"/>
      <c r="M147" s="14"/>
      <c r="N147" s="14"/>
      <c r="O147" s="14"/>
    </row>
    <row r="148" spans="1:15">
      <c r="A148" s="7">
        <v>187</v>
      </c>
      <c r="B148" s="7">
        <v>13.1096</v>
      </c>
      <c r="C148" s="7">
        <v>13.081799999999999</v>
      </c>
      <c r="D148" s="7">
        <v>24.35</v>
      </c>
      <c r="E148" s="7">
        <v>21.05</v>
      </c>
      <c r="F148" s="7">
        <v>-3.3</v>
      </c>
      <c r="G148" s="7">
        <v>22.7</v>
      </c>
      <c r="H148" s="7">
        <v>1.65</v>
      </c>
      <c r="I148" s="7">
        <v>650</v>
      </c>
      <c r="J148" s="14">
        <f t="shared" si="21"/>
        <v>-0.13893129770992532</v>
      </c>
      <c r="K148" s="14">
        <f t="shared" si="22"/>
        <v>-0.91663029244871597</v>
      </c>
      <c r="L148" s="14"/>
      <c r="M148" s="14"/>
      <c r="N148" s="14"/>
      <c r="O148" s="14"/>
    </row>
    <row r="149" spans="1:15">
      <c r="A149" s="7">
        <v>188</v>
      </c>
      <c r="B149" s="7">
        <v>13.06</v>
      </c>
      <c r="C149" s="7">
        <v>13.02</v>
      </c>
      <c r="D149" s="7">
        <v>23.76</v>
      </c>
      <c r="E149" s="7">
        <v>21.03</v>
      </c>
      <c r="F149" s="7">
        <v>-2.74</v>
      </c>
      <c r="G149" s="7">
        <v>22.4</v>
      </c>
      <c r="H149" s="7">
        <v>1.37</v>
      </c>
      <c r="I149" s="7">
        <v>2400</v>
      </c>
      <c r="J149" s="14">
        <f t="shared" si="21"/>
        <v>-0.47241205338714748</v>
      </c>
      <c r="K149" s="14">
        <f t="shared" si="22"/>
        <v>-1.3215859030837036</v>
      </c>
      <c r="L149" s="14"/>
      <c r="M149" s="14"/>
      <c r="N149" s="14"/>
      <c r="O149" s="14"/>
    </row>
    <row r="150" spans="1:15">
      <c r="A150" s="7">
        <v>189</v>
      </c>
      <c r="B150" s="7">
        <v>13.045</v>
      </c>
      <c r="C150" s="7">
        <v>12.9732</v>
      </c>
      <c r="D150" s="7">
        <v>23.32</v>
      </c>
      <c r="E150" s="7">
        <v>20.37</v>
      </c>
      <c r="F150" s="7">
        <v>-2.95</v>
      </c>
      <c r="G150" s="7">
        <v>21.85</v>
      </c>
      <c r="H150" s="7">
        <v>1.47</v>
      </c>
      <c r="I150" s="7">
        <v>800</v>
      </c>
      <c r="J150" s="14">
        <f t="shared" si="21"/>
        <v>-0.35944700460828949</v>
      </c>
      <c r="K150" s="14">
        <f t="shared" si="22"/>
        <v>-2.4553571428571304</v>
      </c>
      <c r="L150" s="14"/>
      <c r="M150" s="14"/>
      <c r="N150" s="14"/>
      <c r="O150" s="14"/>
    </row>
    <row r="151" spans="1:15">
      <c r="A151" s="7">
        <v>190</v>
      </c>
      <c r="B151" s="7">
        <v>12.99</v>
      </c>
      <c r="C151" s="7">
        <v>12.93</v>
      </c>
      <c r="D151" s="7">
        <v>22.91</v>
      </c>
      <c r="E151" s="7">
        <v>19.86</v>
      </c>
      <c r="F151" s="7">
        <v>-3.05</v>
      </c>
      <c r="G151" s="7">
        <v>21.38</v>
      </c>
      <c r="H151" s="7">
        <v>1.53</v>
      </c>
      <c r="I151" s="7">
        <v>200</v>
      </c>
      <c r="J151" s="14">
        <f t="shared" si="21"/>
        <v>-0.33299417260198388</v>
      </c>
      <c r="K151" s="14">
        <f t="shared" si="22"/>
        <v>-2.1510297482837637</v>
      </c>
      <c r="L151" s="14"/>
      <c r="M151" s="14"/>
      <c r="N151" s="14"/>
      <c r="O151" s="14"/>
    </row>
    <row r="152" spans="1:15">
      <c r="A152" s="7">
        <v>191</v>
      </c>
      <c r="B152" s="7">
        <v>12.952199999999999</v>
      </c>
      <c r="C152" s="7">
        <v>12.98</v>
      </c>
      <c r="D152" s="7">
        <v>23.38</v>
      </c>
      <c r="E152" s="7">
        <v>19.809999999999999</v>
      </c>
      <c r="F152" s="7">
        <v>-3.57</v>
      </c>
      <c r="G152" s="7">
        <v>21.6</v>
      </c>
      <c r="H152" s="7">
        <v>1.79</v>
      </c>
      <c r="I152" s="7">
        <v>225</v>
      </c>
      <c r="J152" s="14">
        <f t="shared" si="21"/>
        <v>0.38669760247487017</v>
      </c>
      <c r="K152" s="14">
        <f t="shared" si="22"/>
        <v>1.0289990645463163</v>
      </c>
      <c r="L152" s="14"/>
      <c r="M152" s="14"/>
      <c r="N152" s="14"/>
      <c r="O152" s="14"/>
    </row>
    <row r="153" spans="1:15">
      <c r="A153" s="7">
        <v>194</v>
      </c>
      <c r="B153" s="7">
        <v>12.964</v>
      </c>
      <c r="C153" s="7">
        <v>12.964</v>
      </c>
      <c r="D153" s="7">
        <v>23.23</v>
      </c>
      <c r="E153" s="7">
        <v>19.96</v>
      </c>
      <c r="F153" s="7">
        <v>-3.27</v>
      </c>
      <c r="G153" s="7">
        <v>21.6</v>
      </c>
      <c r="H153" s="7">
        <v>1.63</v>
      </c>
      <c r="I153" s="7">
        <v>365</v>
      </c>
      <c r="J153" s="14">
        <f t="shared" si="21"/>
        <v>-0.12326656394453016</v>
      </c>
      <c r="K153" s="14">
        <f t="shared" si="22"/>
        <v>0</v>
      </c>
      <c r="L153" s="14"/>
      <c r="M153" s="14"/>
      <c r="N153" s="14"/>
      <c r="O153" s="14"/>
    </row>
    <row r="154" spans="1:15">
      <c r="A154" s="7">
        <v>195</v>
      </c>
      <c r="B154" s="7">
        <v>12.96</v>
      </c>
      <c r="C154" s="7">
        <v>13</v>
      </c>
      <c r="D154" s="7">
        <v>23.57</v>
      </c>
      <c r="E154" s="7">
        <v>20.239999999999998</v>
      </c>
      <c r="F154" s="7">
        <v>-3.33</v>
      </c>
      <c r="G154" s="7">
        <v>21.91</v>
      </c>
      <c r="H154" s="7">
        <v>1.67</v>
      </c>
      <c r="I154" s="7">
        <v>5506</v>
      </c>
      <c r="J154" s="14">
        <f t="shared" si="21"/>
        <v>0.27769207034865462</v>
      </c>
      <c r="K154" s="14">
        <f t="shared" si="22"/>
        <v>1.4351851851851791</v>
      </c>
      <c r="L154" s="14"/>
      <c r="M154" s="14"/>
      <c r="N154" s="14"/>
      <c r="O154" s="14"/>
    </row>
    <row r="155" spans="1:15">
      <c r="A155" s="7">
        <v>196</v>
      </c>
      <c r="B155" s="7">
        <v>13.1</v>
      </c>
      <c r="C155" s="7">
        <v>13.145</v>
      </c>
      <c r="D155" s="7">
        <v>24.95</v>
      </c>
      <c r="E155" s="7">
        <v>19.55</v>
      </c>
      <c r="F155" s="7">
        <v>-5.4</v>
      </c>
      <c r="G155" s="7">
        <v>22.25</v>
      </c>
      <c r="H155" s="7">
        <v>2.7</v>
      </c>
      <c r="I155" s="7">
        <v>7800</v>
      </c>
      <c r="J155" s="14">
        <f t="shared" si="21"/>
        <v>1.1153846153846121</v>
      </c>
      <c r="K155" s="14">
        <f t="shared" si="22"/>
        <v>1.5518028297581006</v>
      </c>
      <c r="L155" s="14"/>
      <c r="M155" s="14"/>
      <c r="N155" s="14"/>
      <c r="O155" s="14"/>
    </row>
    <row r="156" spans="1:15">
      <c r="A156" s="7">
        <v>197</v>
      </c>
      <c r="B156" s="7">
        <v>13.145</v>
      </c>
      <c r="C156" s="7">
        <v>13.17</v>
      </c>
      <c r="D156" s="7">
        <v>25.19</v>
      </c>
      <c r="E156" s="7">
        <v>19.690000000000001</v>
      </c>
      <c r="F156" s="7">
        <v>-5.5</v>
      </c>
      <c r="G156" s="7">
        <v>22.44</v>
      </c>
      <c r="H156" s="7">
        <v>2.75</v>
      </c>
      <c r="I156" s="7">
        <v>340</v>
      </c>
      <c r="J156" s="14">
        <f t="shared" si="21"/>
        <v>0.19018638265500459</v>
      </c>
      <c r="K156" s="14">
        <f t="shared" si="22"/>
        <v>0.85393258426966867</v>
      </c>
      <c r="L156" s="14"/>
      <c r="M156" s="14"/>
      <c r="N156" s="14"/>
      <c r="O156" s="14"/>
    </row>
    <row r="157" spans="1:15">
      <c r="A157" s="7">
        <v>198</v>
      </c>
      <c r="B157" s="7">
        <v>13.164999999999999</v>
      </c>
      <c r="C157" s="7">
        <v>13.164999999999999</v>
      </c>
      <c r="D157" s="7">
        <v>25.14</v>
      </c>
      <c r="E157" s="7">
        <v>19.739999999999998</v>
      </c>
      <c r="F157" s="7">
        <v>-5.4</v>
      </c>
      <c r="G157" s="7">
        <v>22.44</v>
      </c>
      <c r="H157" s="7">
        <v>2.7</v>
      </c>
      <c r="I157" s="7">
        <v>2000</v>
      </c>
      <c r="J157" s="14">
        <f t="shared" si="21"/>
        <v>-3.7965072133642988E-2</v>
      </c>
      <c r="K157" s="14">
        <f t="shared" si="22"/>
        <v>0</v>
      </c>
      <c r="L157" s="14"/>
      <c r="M157" s="14"/>
      <c r="N157" s="14"/>
      <c r="O157" s="14"/>
    </row>
    <row r="158" spans="1:15">
      <c r="A158" s="7">
        <v>201</v>
      </c>
      <c r="B158" s="7">
        <v>13.19</v>
      </c>
      <c r="C158" s="7">
        <v>13.19</v>
      </c>
      <c r="D158" s="7">
        <v>25.38</v>
      </c>
      <c r="E158" s="7">
        <v>19.5</v>
      </c>
      <c r="F158" s="7">
        <v>-5.88</v>
      </c>
      <c r="G158" s="7">
        <v>22.44</v>
      </c>
      <c r="H158" s="7">
        <v>2.94</v>
      </c>
      <c r="I158" s="7">
        <v>300</v>
      </c>
      <c r="J158" s="14">
        <f t="shared" si="21"/>
        <v>0.18989745537410069</v>
      </c>
      <c r="K158" s="14">
        <f t="shared" si="22"/>
        <v>0</v>
      </c>
      <c r="L158" s="14"/>
      <c r="M158" s="14"/>
      <c r="N158" s="14"/>
      <c r="O158" s="14"/>
    </row>
    <row r="159" spans="1:15">
      <c r="A159" s="7">
        <v>202</v>
      </c>
      <c r="B159" s="7">
        <v>13.1646</v>
      </c>
      <c r="C159" s="7">
        <v>13.1799</v>
      </c>
      <c r="D159" s="7">
        <v>25.28</v>
      </c>
      <c r="E159" s="7">
        <v>19.829999999999998</v>
      </c>
      <c r="F159" s="7">
        <v>-5.45</v>
      </c>
      <c r="G159" s="7">
        <v>22.56</v>
      </c>
      <c r="H159" s="7">
        <v>2.73</v>
      </c>
      <c r="I159" s="7">
        <v>3100</v>
      </c>
      <c r="J159" s="14">
        <f t="shared" si="21"/>
        <v>-7.6573161485970848E-2</v>
      </c>
      <c r="K159" s="14">
        <f t="shared" si="22"/>
        <v>0.53475935828875865</v>
      </c>
      <c r="L159" s="14"/>
      <c r="M159" s="14"/>
      <c r="N159" s="14"/>
      <c r="O159" s="14"/>
    </row>
    <row r="160" spans="1:15">
      <c r="A160" s="7">
        <v>203</v>
      </c>
      <c r="B160" s="7">
        <v>13.16</v>
      </c>
      <c r="C160" s="7">
        <v>13.15</v>
      </c>
      <c r="D160" s="7">
        <v>25</v>
      </c>
      <c r="E160" s="7">
        <v>19.96</v>
      </c>
      <c r="F160" s="7">
        <v>-5.04</v>
      </c>
      <c r="G160" s="7">
        <v>22.48</v>
      </c>
      <c r="H160" s="7">
        <v>2.52</v>
      </c>
      <c r="I160" s="7">
        <v>1920</v>
      </c>
      <c r="J160" s="14">
        <f t="shared" si="21"/>
        <v>-0.22686059833534089</v>
      </c>
      <c r="K160" s="14">
        <f t="shared" si="22"/>
        <v>-0.35460992907800665</v>
      </c>
      <c r="L160" s="14"/>
      <c r="M160" s="14"/>
      <c r="N160" s="14"/>
      <c r="O160" s="14"/>
    </row>
    <row r="161" spans="1:15">
      <c r="A161" s="7">
        <v>204</v>
      </c>
      <c r="B161" s="7">
        <v>13.18</v>
      </c>
      <c r="C161" s="7">
        <v>13.18</v>
      </c>
      <c r="D161" s="7">
        <v>25.29</v>
      </c>
      <c r="E161" s="7">
        <v>19.68</v>
      </c>
      <c r="F161" s="7">
        <v>-5.61</v>
      </c>
      <c r="G161" s="7">
        <v>22.48</v>
      </c>
      <c r="H161" s="7">
        <v>2.8</v>
      </c>
      <c r="I161" s="7">
        <v>100</v>
      </c>
      <c r="J161" s="14">
        <f t="shared" si="21"/>
        <v>0.22813688212927272</v>
      </c>
      <c r="K161" s="14">
        <f t="shared" si="22"/>
        <v>0</v>
      </c>
      <c r="L161" s="14"/>
      <c r="M161" s="14"/>
      <c r="N161" s="14"/>
      <c r="O161" s="14"/>
    </row>
    <row r="162" spans="1:15">
      <c r="A162" s="7">
        <v>205</v>
      </c>
      <c r="B162" s="7">
        <v>13.18</v>
      </c>
      <c r="C162" s="7">
        <v>13.2</v>
      </c>
      <c r="D162" s="7">
        <v>25.48</v>
      </c>
      <c r="E162" s="7">
        <v>19.79</v>
      </c>
      <c r="F162" s="7">
        <v>-5.69</v>
      </c>
      <c r="G162" s="7">
        <v>22.63</v>
      </c>
      <c r="H162" s="7">
        <v>2.84</v>
      </c>
      <c r="I162" s="7">
        <v>1900</v>
      </c>
      <c r="J162" s="14">
        <f t="shared" si="21"/>
        <v>0.15174506828527751</v>
      </c>
      <c r="K162" s="14">
        <f t="shared" si="22"/>
        <v>0.66725978647686202</v>
      </c>
      <c r="L162" s="14"/>
      <c r="M162" s="14"/>
      <c r="N162" s="14"/>
      <c r="O162" s="14"/>
    </row>
    <row r="163" spans="1:15">
      <c r="A163" s="7">
        <v>207</v>
      </c>
      <c r="B163" s="7">
        <v>13.178699999999999</v>
      </c>
      <c r="C163" s="7">
        <v>13.178699999999999</v>
      </c>
      <c r="D163" s="7">
        <v>25.27</v>
      </c>
      <c r="E163" s="7">
        <v>19.989999999999998</v>
      </c>
      <c r="F163" s="7">
        <v>-5.28</v>
      </c>
      <c r="G163" s="7">
        <v>22.63</v>
      </c>
      <c r="H163" s="7">
        <v>2.64</v>
      </c>
      <c r="I163" s="7">
        <v>100</v>
      </c>
      <c r="J163" s="14">
        <f t="shared" si="21"/>
        <v>-0.16136363636363713</v>
      </c>
      <c r="K163" s="14">
        <f t="shared" si="22"/>
        <v>0</v>
      </c>
      <c r="L163" s="14"/>
      <c r="M163" s="14"/>
      <c r="N163" s="14"/>
      <c r="O163" s="14"/>
    </row>
    <row r="164" spans="1:15">
      <c r="A164" s="7">
        <v>209</v>
      </c>
      <c r="B164" s="7">
        <v>13.22</v>
      </c>
      <c r="C164" s="7">
        <v>13.22</v>
      </c>
      <c r="D164" s="7">
        <v>25.67</v>
      </c>
      <c r="E164" s="7">
        <v>19.600000000000001</v>
      </c>
      <c r="F164" s="7">
        <v>-6.07</v>
      </c>
      <c r="G164" s="7">
        <v>22.63</v>
      </c>
      <c r="H164" s="7">
        <v>3.03</v>
      </c>
      <c r="I164" s="7">
        <v>100</v>
      </c>
      <c r="J164" s="14">
        <f t="shared" si="21"/>
        <v>0.31338447646582324</v>
      </c>
      <c r="K164" s="14">
        <f t="shared" si="22"/>
        <v>0</v>
      </c>
      <c r="L164" s="14"/>
      <c r="M164" s="14"/>
      <c r="N164" s="14"/>
      <c r="O164" s="14"/>
    </row>
    <row r="165" spans="1:15">
      <c r="A165" s="7">
        <v>210</v>
      </c>
      <c r="B165" s="7">
        <v>13.22</v>
      </c>
      <c r="C165" s="7">
        <v>13.1744</v>
      </c>
      <c r="D165" s="7">
        <v>25.23</v>
      </c>
      <c r="E165" s="7">
        <v>19.34</v>
      </c>
      <c r="F165" s="7">
        <v>-5.89</v>
      </c>
      <c r="G165" s="7">
        <v>22.29</v>
      </c>
      <c r="H165" s="7">
        <v>2.94</v>
      </c>
      <c r="I165" s="7">
        <v>1450</v>
      </c>
      <c r="J165" s="14">
        <f t="shared" si="21"/>
        <v>-0.3449319213313185</v>
      </c>
      <c r="K165" s="14">
        <f t="shared" si="22"/>
        <v>-1.5024304021210777</v>
      </c>
      <c r="L165" s="14"/>
      <c r="M165" s="14"/>
      <c r="N165" s="14"/>
      <c r="O165" s="14"/>
    </row>
    <row r="166" spans="1:15">
      <c r="A166" s="7">
        <v>212</v>
      </c>
      <c r="B166" s="7">
        <v>13.22</v>
      </c>
      <c r="C166" s="7">
        <v>13.18</v>
      </c>
      <c r="D166" s="7">
        <v>25.29</v>
      </c>
      <c r="E166" s="7">
        <v>18.68</v>
      </c>
      <c r="F166" s="7">
        <v>-6.6</v>
      </c>
      <c r="G166" s="7">
        <v>21.99</v>
      </c>
      <c r="H166" s="7">
        <v>3.3</v>
      </c>
      <c r="I166" s="7">
        <v>900</v>
      </c>
      <c r="J166" s="14">
        <f t="shared" si="21"/>
        <v>4.2506679621078632E-2</v>
      </c>
      <c r="K166" s="14">
        <f t="shared" si="22"/>
        <v>-1.3458950201884285</v>
      </c>
      <c r="L166" s="14"/>
      <c r="M166" s="14"/>
      <c r="N166" s="14"/>
      <c r="O166" s="14"/>
    </row>
    <row r="167" spans="1:15">
      <c r="A167" s="7">
        <v>215</v>
      </c>
      <c r="B167" s="7">
        <v>13.1897</v>
      </c>
      <c r="C167" s="7">
        <v>13.2</v>
      </c>
      <c r="D167" s="7">
        <v>25.48</v>
      </c>
      <c r="E167" s="7">
        <v>18.649999999999999</v>
      </c>
      <c r="F167" s="7">
        <v>-6.82</v>
      </c>
      <c r="G167" s="7">
        <v>22.06</v>
      </c>
      <c r="H167" s="7">
        <v>3.41</v>
      </c>
      <c r="I167" s="7">
        <v>252</v>
      </c>
      <c r="J167" s="14">
        <f t="shared" si="21"/>
        <v>0.15174506828527751</v>
      </c>
      <c r="K167" s="14">
        <f t="shared" si="22"/>
        <v>0.31832651205093354</v>
      </c>
      <c r="L167" s="14"/>
      <c r="M167" s="14"/>
      <c r="N167" s="14"/>
      <c r="O167" s="14"/>
    </row>
    <row r="168" spans="1:15">
      <c r="A168" s="7">
        <v>216</v>
      </c>
      <c r="B168" s="7">
        <v>13.1622</v>
      </c>
      <c r="C168" s="7">
        <v>13.1622</v>
      </c>
      <c r="D168" s="7">
        <v>25.12</v>
      </c>
      <c r="E168" s="7">
        <v>19.010000000000002</v>
      </c>
      <c r="F168" s="7">
        <v>-6.11</v>
      </c>
      <c r="G168" s="7">
        <v>22.06</v>
      </c>
      <c r="H168" s="7">
        <v>3.05</v>
      </c>
      <c r="I168" s="7">
        <v>400</v>
      </c>
      <c r="J168" s="14">
        <f t="shared" si="21"/>
        <v>-0.28636363636362838</v>
      </c>
      <c r="K168" s="14">
        <f t="shared" si="22"/>
        <v>0</v>
      </c>
      <c r="L168" s="14"/>
      <c r="M168" s="14"/>
      <c r="N168" s="14"/>
      <c r="O168" s="14"/>
    </row>
    <row r="169" spans="1:15">
      <c r="A169" s="7">
        <v>217</v>
      </c>
      <c r="B169" s="7">
        <v>13.175000000000001</v>
      </c>
      <c r="C169" s="7">
        <v>13.23</v>
      </c>
      <c r="D169" s="7">
        <v>25.76</v>
      </c>
      <c r="E169" s="7">
        <v>19.2</v>
      </c>
      <c r="F169" s="7">
        <v>-6.56</v>
      </c>
      <c r="G169" s="7">
        <v>22.48</v>
      </c>
      <c r="H169" s="7">
        <v>3.28</v>
      </c>
      <c r="I169" s="7">
        <v>5300</v>
      </c>
      <c r="J169" s="14">
        <f t="shared" si="21"/>
        <v>0.51511145553175064</v>
      </c>
      <c r="K169" s="14">
        <f t="shared" si="22"/>
        <v>1.9038984587488748</v>
      </c>
      <c r="L169" s="14"/>
      <c r="M169" s="14"/>
      <c r="N169" s="14"/>
      <c r="O169" s="14"/>
    </row>
    <row r="170" spans="1:15">
      <c r="A170" s="7">
        <v>218</v>
      </c>
      <c r="B170" s="7">
        <v>13.23</v>
      </c>
      <c r="C170" s="7">
        <v>13.3</v>
      </c>
      <c r="D170" s="7">
        <v>26.43</v>
      </c>
      <c r="E170" s="7">
        <v>19.59</v>
      </c>
      <c r="F170" s="7">
        <v>-6.83</v>
      </c>
      <c r="G170" s="7">
        <v>23.01</v>
      </c>
      <c r="H170" s="7">
        <v>3.42</v>
      </c>
      <c r="I170" s="7">
        <v>6850</v>
      </c>
      <c r="J170" s="14">
        <f t="shared" si="21"/>
        <v>0.52910052910053129</v>
      </c>
      <c r="K170" s="14">
        <f t="shared" si="22"/>
        <v>2.3576512455516063</v>
      </c>
      <c r="L170" s="14"/>
      <c r="M170" s="14"/>
      <c r="N170" s="14"/>
      <c r="O170" s="14"/>
    </row>
    <row r="171" spans="1:15">
      <c r="A171" s="7">
        <v>221</v>
      </c>
      <c r="B171" s="7">
        <v>13.19</v>
      </c>
      <c r="C171" s="7">
        <v>13.19</v>
      </c>
      <c r="D171" s="7">
        <v>25.38</v>
      </c>
      <c r="E171" s="7">
        <v>20.64</v>
      </c>
      <c r="F171" s="7">
        <v>-4.74</v>
      </c>
      <c r="G171" s="7">
        <v>23.01</v>
      </c>
      <c r="H171" s="7">
        <v>2.37</v>
      </c>
      <c r="I171" s="7">
        <v>100</v>
      </c>
      <c r="J171" s="14">
        <f t="shared" si="21"/>
        <v>-0.8270676691729415</v>
      </c>
      <c r="K171" s="14">
        <f t="shared" si="22"/>
        <v>0</v>
      </c>
      <c r="L171" s="14"/>
      <c r="M171" s="14"/>
      <c r="N171" s="14"/>
      <c r="O171" s="14"/>
    </row>
    <row r="172" spans="1:15">
      <c r="A172" s="7">
        <v>222</v>
      </c>
      <c r="B172" s="7">
        <v>13.26</v>
      </c>
      <c r="C172" s="7">
        <v>13.26</v>
      </c>
      <c r="D172" s="7">
        <v>26.05</v>
      </c>
      <c r="E172" s="7">
        <v>19.97</v>
      </c>
      <c r="F172" s="7">
        <v>-6.07</v>
      </c>
      <c r="G172" s="7">
        <v>23.01</v>
      </c>
      <c r="H172" s="7">
        <v>3.04</v>
      </c>
      <c r="I172" s="7">
        <v>100</v>
      </c>
      <c r="J172" s="14">
        <f t="shared" si="21"/>
        <v>0.53070507960576419</v>
      </c>
      <c r="K172" s="14">
        <f t="shared" si="22"/>
        <v>0</v>
      </c>
      <c r="L172" s="14"/>
      <c r="M172" s="14"/>
      <c r="N172" s="14"/>
      <c r="O172" s="14"/>
    </row>
    <row r="173" spans="1:15">
      <c r="A173" s="7">
        <v>223</v>
      </c>
      <c r="B173" s="7">
        <v>13.21</v>
      </c>
      <c r="C173" s="7">
        <v>13.25</v>
      </c>
      <c r="D173" s="7">
        <v>25.95</v>
      </c>
      <c r="E173" s="7">
        <v>20.67</v>
      </c>
      <c r="F173" s="7">
        <v>-5.28</v>
      </c>
      <c r="G173" s="7">
        <v>23.31</v>
      </c>
      <c r="H173" s="7">
        <v>2.64</v>
      </c>
      <c r="I173" s="7">
        <v>2900</v>
      </c>
      <c r="J173" s="14">
        <f t="shared" si="21"/>
        <v>-7.5414781297132638E-2</v>
      </c>
      <c r="K173" s="14">
        <f t="shared" si="22"/>
        <v>1.3037809647979015</v>
      </c>
      <c r="L173" s="14"/>
      <c r="M173" s="14"/>
      <c r="N173" s="14"/>
      <c r="O173" s="14"/>
    </row>
    <row r="174" spans="1:15">
      <c r="A174" s="7">
        <v>224</v>
      </c>
      <c r="B174" s="7">
        <v>13.26</v>
      </c>
      <c r="C174" s="7">
        <v>13.25</v>
      </c>
      <c r="D174" s="7">
        <v>25.95</v>
      </c>
      <c r="E174" s="7">
        <v>20.52</v>
      </c>
      <c r="F174" s="7">
        <v>-5.43</v>
      </c>
      <c r="G174" s="7">
        <v>23.24</v>
      </c>
      <c r="H174" s="7">
        <v>2.71</v>
      </c>
      <c r="I174" s="7">
        <v>500</v>
      </c>
      <c r="J174" s="14">
        <f t="shared" si="21"/>
        <v>0</v>
      </c>
      <c r="K174" s="14">
        <f t="shared" si="22"/>
        <v>-0.30030030030030158</v>
      </c>
      <c r="L174" s="14"/>
      <c r="M174" s="14"/>
      <c r="N174" s="14"/>
      <c r="O174" s="14"/>
    </row>
    <row r="175" spans="1:15">
      <c r="A175" s="7">
        <v>225</v>
      </c>
      <c r="B175" s="7">
        <v>13.225</v>
      </c>
      <c r="C175" s="7">
        <v>13.25</v>
      </c>
      <c r="D175" s="7">
        <v>25.95</v>
      </c>
      <c r="E175" s="7">
        <v>20.9</v>
      </c>
      <c r="F175" s="7">
        <v>-5.05</v>
      </c>
      <c r="G175" s="7">
        <v>23.43</v>
      </c>
      <c r="H175" s="7">
        <v>2.52</v>
      </c>
      <c r="I175" s="7">
        <v>1200</v>
      </c>
      <c r="J175" s="14">
        <f t="shared" si="21"/>
        <v>0</v>
      </c>
      <c r="K175" s="14">
        <f t="shared" si="22"/>
        <v>0.81755593803787141</v>
      </c>
      <c r="L175" s="14"/>
      <c r="M175" s="14"/>
      <c r="N175" s="14"/>
      <c r="O175" s="14"/>
    </row>
    <row r="176" spans="1:15">
      <c r="A176" s="7">
        <v>228</v>
      </c>
      <c r="B176" s="7">
        <v>13.25</v>
      </c>
      <c r="C176" s="7">
        <v>13.282999999999999</v>
      </c>
      <c r="D176" s="7">
        <v>26.26</v>
      </c>
      <c r="E176" s="7">
        <v>21.09</v>
      </c>
      <c r="F176" s="7">
        <v>-5.18</v>
      </c>
      <c r="G176" s="7">
        <v>23.68</v>
      </c>
      <c r="H176" s="7">
        <v>2.59</v>
      </c>
      <c r="I176" s="7">
        <v>2550</v>
      </c>
      <c r="J176" s="14">
        <f t="shared" si="21"/>
        <v>0.24905660377358094</v>
      </c>
      <c r="K176" s="14">
        <f t="shared" si="22"/>
        <v>1.0670081092616304</v>
      </c>
      <c r="L176" s="14"/>
      <c r="M176" s="14"/>
      <c r="N176" s="14"/>
      <c r="O176" s="14"/>
    </row>
    <row r="177" spans="1:15">
      <c r="A177" s="7">
        <v>229</v>
      </c>
      <c r="B177" s="7">
        <v>13.26</v>
      </c>
      <c r="C177" s="7">
        <v>13.255000000000001</v>
      </c>
      <c r="D177" s="7">
        <v>26</v>
      </c>
      <c r="E177" s="7">
        <v>21.28</v>
      </c>
      <c r="F177" s="7">
        <v>-4.72</v>
      </c>
      <c r="G177" s="7">
        <v>23.64</v>
      </c>
      <c r="H177" s="7">
        <v>2.36</v>
      </c>
      <c r="I177" s="7">
        <v>200</v>
      </c>
      <c r="J177" s="14">
        <f t="shared" si="21"/>
        <v>-0.21079575397123163</v>
      </c>
      <c r="K177" s="14">
        <f t="shared" si="22"/>
        <v>-0.16891891891891533</v>
      </c>
      <c r="L177" s="14"/>
      <c r="M177" s="14"/>
      <c r="N177" s="14"/>
      <c r="O177" s="14"/>
    </row>
    <row r="178" spans="1:15">
      <c r="A178" s="7">
        <v>230</v>
      </c>
      <c r="B178" s="7">
        <v>13.29</v>
      </c>
      <c r="C178" s="7">
        <v>13.29</v>
      </c>
      <c r="D178" s="7">
        <v>26.33</v>
      </c>
      <c r="E178" s="7">
        <v>20.94</v>
      </c>
      <c r="F178" s="7">
        <v>-5.39</v>
      </c>
      <c r="G178" s="7">
        <v>23.64</v>
      </c>
      <c r="H178" s="7">
        <v>2.69</v>
      </c>
      <c r="I178" s="7">
        <v>200</v>
      </c>
      <c r="J178" s="14">
        <f t="shared" si="21"/>
        <v>0.26405130139568739</v>
      </c>
      <c r="K178" s="14">
        <f t="shared" si="22"/>
        <v>0</v>
      </c>
      <c r="L178" s="14"/>
      <c r="M178" s="14"/>
      <c r="N178" s="14"/>
      <c r="O178" s="14"/>
    </row>
    <row r="179" spans="1:15">
      <c r="A179" s="7">
        <v>231</v>
      </c>
      <c r="B179" s="7">
        <v>13.26</v>
      </c>
      <c r="C179" s="7">
        <v>13.25</v>
      </c>
      <c r="D179" s="7">
        <v>25.95</v>
      </c>
      <c r="E179" s="7">
        <v>21.17</v>
      </c>
      <c r="F179" s="7">
        <v>-4.78</v>
      </c>
      <c r="G179" s="7">
        <v>23.56</v>
      </c>
      <c r="H179" s="7">
        <v>2.39</v>
      </c>
      <c r="I179" s="7">
        <v>1050</v>
      </c>
      <c r="J179" s="14">
        <f t="shared" si="21"/>
        <v>-0.30097817908201019</v>
      </c>
      <c r="K179" s="14">
        <f t="shared" si="22"/>
        <v>-0.3384094754653208</v>
      </c>
      <c r="L179" s="14"/>
      <c r="M179" s="14"/>
      <c r="N179" s="14"/>
      <c r="O179" s="14"/>
    </row>
    <row r="180" spans="1:15">
      <c r="A180" s="7">
        <v>232</v>
      </c>
      <c r="B180" s="7">
        <v>13.27</v>
      </c>
      <c r="C180" s="7">
        <v>13.28</v>
      </c>
      <c r="D180" s="7">
        <v>26.24</v>
      </c>
      <c r="E180" s="7">
        <v>21.04</v>
      </c>
      <c r="F180" s="7">
        <v>-5.2</v>
      </c>
      <c r="G180" s="7">
        <v>23.64</v>
      </c>
      <c r="H180" s="7">
        <v>2.6</v>
      </c>
      <c r="I180" s="7">
        <v>1800</v>
      </c>
      <c r="J180" s="14">
        <f t="shared" si="21"/>
        <v>0.22641509433961779</v>
      </c>
      <c r="K180" s="14">
        <f t="shared" si="22"/>
        <v>0.33955857385399768</v>
      </c>
      <c r="L180" s="14"/>
      <c r="M180" s="14"/>
      <c r="N180" s="14"/>
      <c r="O180" s="14"/>
    </row>
    <row r="181" spans="1:15">
      <c r="A181" s="7">
        <v>233</v>
      </c>
      <c r="B181" s="7">
        <v>13.25</v>
      </c>
      <c r="C181" s="7">
        <v>13.295</v>
      </c>
      <c r="D181" s="7">
        <v>26.38</v>
      </c>
      <c r="E181" s="7">
        <v>21.58</v>
      </c>
      <c r="F181" s="7">
        <v>-4.8</v>
      </c>
      <c r="G181" s="7">
        <v>23.98</v>
      </c>
      <c r="H181" s="7">
        <v>2.4</v>
      </c>
      <c r="I181" s="7">
        <v>399</v>
      </c>
      <c r="J181" s="14">
        <f t="shared" si="21"/>
        <v>0.11295180722891995</v>
      </c>
      <c r="K181" s="14">
        <f t="shared" si="22"/>
        <v>1.4382402707275799</v>
      </c>
      <c r="L181" s="14"/>
      <c r="M181" s="14"/>
      <c r="N181" s="14"/>
      <c r="O181" s="14"/>
    </row>
    <row r="182" spans="1:15">
      <c r="A182" s="7">
        <v>235</v>
      </c>
      <c r="B182" s="7">
        <v>13.39</v>
      </c>
      <c r="C182" s="7">
        <v>13.39</v>
      </c>
      <c r="D182" s="7">
        <v>27.28</v>
      </c>
      <c r="E182" s="7">
        <v>20.67</v>
      </c>
      <c r="F182" s="7">
        <v>-6.61</v>
      </c>
      <c r="G182" s="7">
        <v>23.98</v>
      </c>
      <c r="H182" s="7">
        <v>3.3</v>
      </c>
      <c r="I182" s="7">
        <v>100</v>
      </c>
      <c r="J182" s="14">
        <f t="shared" si="21"/>
        <v>0.71455434373825222</v>
      </c>
      <c r="K182" s="14">
        <f t="shared" si="22"/>
        <v>0</v>
      </c>
      <c r="L182" s="14"/>
      <c r="M182" s="14"/>
      <c r="N182" s="14"/>
      <c r="O182" s="14"/>
    </row>
    <row r="183" spans="1:15">
      <c r="A183" s="7">
        <v>238</v>
      </c>
      <c r="B183" s="7">
        <v>13.22</v>
      </c>
      <c r="C183" s="7">
        <v>13.22</v>
      </c>
      <c r="D183" s="7">
        <v>25.67</v>
      </c>
      <c r="E183" s="7">
        <v>22.29</v>
      </c>
      <c r="F183" s="7">
        <v>-3.38</v>
      </c>
      <c r="G183" s="7">
        <v>23.98</v>
      </c>
      <c r="H183" s="7">
        <v>1.69</v>
      </c>
      <c r="I183" s="7">
        <v>600</v>
      </c>
      <c r="J183" s="14">
        <f t="shared" si="21"/>
        <v>-1.2696041822255408</v>
      </c>
      <c r="K183" s="14">
        <f t="shared" si="22"/>
        <v>0</v>
      </c>
      <c r="L183" s="14"/>
      <c r="M183" s="14"/>
      <c r="N183" s="14"/>
      <c r="O183" s="14"/>
    </row>
    <row r="184" spans="1:15">
      <c r="A184" s="7">
        <v>239</v>
      </c>
      <c r="B184" s="7">
        <v>13.285</v>
      </c>
      <c r="C184" s="7">
        <v>13.285</v>
      </c>
      <c r="D184" s="7">
        <v>26.28</v>
      </c>
      <c r="E184" s="7">
        <v>21.67</v>
      </c>
      <c r="F184" s="7">
        <v>-4.6100000000000003</v>
      </c>
      <c r="G184" s="7">
        <v>23.98</v>
      </c>
      <c r="H184" s="7">
        <v>2.31</v>
      </c>
      <c r="I184" s="7">
        <v>100</v>
      </c>
      <c r="J184" s="14">
        <f t="shared" si="21"/>
        <v>0.49167927382753024</v>
      </c>
      <c r="K184" s="14">
        <f t="shared" si="22"/>
        <v>0</v>
      </c>
      <c r="L184" s="14"/>
      <c r="M184" s="14"/>
      <c r="N184" s="14"/>
      <c r="O184" s="14"/>
    </row>
    <row r="185" spans="1:15">
      <c r="A185" s="7">
        <v>240</v>
      </c>
      <c r="B185" s="7">
        <v>13.26</v>
      </c>
      <c r="C185" s="7">
        <v>13.33</v>
      </c>
      <c r="D185" s="7">
        <v>26.71</v>
      </c>
      <c r="E185" s="7">
        <v>22.3</v>
      </c>
      <c r="F185" s="7">
        <v>-4.41</v>
      </c>
      <c r="G185" s="7">
        <v>24.5</v>
      </c>
      <c r="H185" s="7">
        <v>2.21</v>
      </c>
      <c r="I185" s="7">
        <v>500</v>
      </c>
      <c r="J185" s="14">
        <f t="shared" si="21"/>
        <v>0.33872788859616054</v>
      </c>
      <c r="K185" s="14">
        <f t="shared" si="22"/>
        <v>2.1684737281067541</v>
      </c>
      <c r="L185" s="14"/>
      <c r="M185" s="14"/>
      <c r="N185" s="14"/>
      <c r="O185" s="14"/>
    </row>
    <row r="186" spans="1:15">
      <c r="A186" s="7">
        <v>241</v>
      </c>
      <c r="B186" s="7">
        <v>13.3</v>
      </c>
      <c r="C186" s="7">
        <v>13.28</v>
      </c>
      <c r="D186" s="7">
        <v>26.24</v>
      </c>
      <c r="E186" s="7">
        <v>22.47</v>
      </c>
      <c r="F186" s="7">
        <v>-3.76</v>
      </c>
      <c r="G186" s="7">
        <v>24.35</v>
      </c>
      <c r="H186" s="7">
        <v>1.88</v>
      </c>
      <c r="I186" s="7">
        <v>400</v>
      </c>
      <c r="J186" s="14">
        <f t="shared" si="21"/>
        <v>-0.37509377344336614</v>
      </c>
      <c r="K186" s="14">
        <f t="shared" si="22"/>
        <v>-0.6122448979591778</v>
      </c>
      <c r="L186" s="14"/>
      <c r="M186" s="14"/>
      <c r="N186" s="14"/>
      <c r="O186" s="14"/>
    </row>
    <row r="187" spans="1:15">
      <c r="A187" s="7">
        <v>242</v>
      </c>
      <c r="B187" s="7">
        <v>13.28</v>
      </c>
      <c r="C187" s="7">
        <v>13.28</v>
      </c>
      <c r="D187" s="7">
        <v>26.24</v>
      </c>
      <c r="E187" s="7">
        <v>22.47</v>
      </c>
      <c r="F187" s="7">
        <v>-3.76</v>
      </c>
      <c r="G187" s="7">
        <v>24.35</v>
      </c>
      <c r="H187" s="7">
        <v>1.88</v>
      </c>
      <c r="I187" s="7">
        <v>200</v>
      </c>
      <c r="J187" s="14">
        <f t="shared" si="21"/>
        <v>0</v>
      </c>
      <c r="K187" s="14">
        <f t="shared" si="22"/>
        <v>0</v>
      </c>
      <c r="L187" s="14"/>
      <c r="M187" s="14"/>
      <c r="N187" s="14"/>
      <c r="O187" s="14"/>
    </row>
    <row r="188" spans="1:15">
      <c r="A188" s="7">
        <v>243</v>
      </c>
      <c r="B188" s="7">
        <v>13.28</v>
      </c>
      <c r="C188" s="7">
        <v>13.27</v>
      </c>
      <c r="D188" s="7">
        <v>26.14</v>
      </c>
      <c r="E188" s="7">
        <v>22.42</v>
      </c>
      <c r="F188" s="7">
        <v>-3.72</v>
      </c>
      <c r="G188" s="7">
        <v>24.28</v>
      </c>
      <c r="H188" s="7">
        <v>1.86</v>
      </c>
      <c r="I188" s="7">
        <v>275</v>
      </c>
      <c r="J188" s="14">
        <f t="shared" si="21"/>
        <v>-7.5301204819275505E-2</v>
      </c>
      <c r="K188" s="14">
        <f t="shared" si="22"/>
        <v>-0.28747433264887179</v>
      </c>
      <c r="L188" s="14"/>
      <c r="M188" s="14"/>
      <c r="N188" s="14"/>
      <c r="O188" s="14"/>
    </row>
    <row r="189" spans="1:15">
      <c r="A189" s="7">
        <v>244</v>
      </c>
      <c r="B189" s="7">
        <v>13.2301</v>
      </c>
      <c r="C189" s="7">
        <v>13.23</v>
      </c>
      <c r="D189" s="7">
        <v>25.76</v>
      </c>
      <c r="E189" s="7">
        <v>22.8</v>
      </c>
      <c r="F189" s="7">
        <v>-2.96</v>
      </c>
      <c r="G189" s="7">
        <v>24.28</v>
      </c>
      <c r="H189" s="7">
        <v>1.48</v>
      </c>
      <c r="I189" s="7">
        <v>12525</v>
      </c>
      <c r="J189" s="14">
        <f t="shared" si="21"/>
        <v>-0.30143180105500489</v>
      </c>
      <c r="K189" s="14">
        <f t="shared" si="22"/>
        <v>0</v>
      </c>
      <c r="L189" s="14"/>
      <c r="M189" s="14"/>
      <c r="N189" s="14"/>
      <c r="O189" s="14"/>
    </row>
    <row r="190" spans="1:15">
      <c r="A190" s="7">
        <v>246</v>
      </c>
      <c r="B190" s="7">
        <v>13.25</v>
      </c>
      <c r="C190" s="7">
        <v>13.24</v>
      </c>
      <c r="D190" s="7">
        <v>25.86</v>
      </c>
      <c r="E190" s="7">
        <v>22.55</v>
      </c>
      <c r="F190" s="7">
        <v>-3.31</v>
      </c>
      <c r="G190" s="7">
        <v>24.2</v>
      </c>
      <c r="H190" s="7">
        <v>1.65</v>
      </c>
      <c r="I190" s="7">
        <v>300</v>
      </c>
      <c r="J190" s="14">
        <f t="shared" si="21"/>
        <v>7.5585789871502537E-2</v>
      </c>
      <c r="K190" s="14">
        <f t="shared" si="22"/>
        <v>-0.32948929159803064</v>
      </c>
      <c r="L190" s="14"/>
      <c r="M190" s="14"/>
      <c r="N190" s="14"/>
      <c r="O190" s="14"/>
    </row>
    <row r="191" spans="1:15">
      <c r="A191" s="7">
        <v>248</v>
      </c>
      <c r="B191" s="7">
        <v>13.2</v>
      </c>
      <c r="C191" s="7">
        <v>13.2</v>
      </c>
      <c r="D191" s="7">
        <v>25.48</v>
      </c>
      <c r="E191" s="7">
        <v>22.93</v>
      </c>
      <c r="F191" s="7">
        <v>-2.54</v>
      </c>
      <c r="G191" s="7">
        <v>24.2</v>
      </c>
      <c r="H191" s="7">
        <v>1.27</v>
      </c>
      <c r="I191" s="7">
        <v>300</v>
      </c>
      <c r="J191" s="14">
        <f t="shared" si="21"/>
        <v>-0.30211480362538462</v>
      </c>
      <c r="K191" s="14">
        <f t="shared" si="22"/>
        <v>0</v>
      </c>
      <c r="L191" s="14"/>
      <c r="M191" s="14"/>
      <c r="N191" s="14"/>
      <c r="O191" s="14"/>
    </row>
    <row r="192" spans="1:15">
      <c r="A192" s="7">
        <v>249</v>
      </c>
      <c r="B192" s="7">
        <v>13.15</v>
      </c>
      <c r="C192" s="7">
        <v>13.15</v>
      </c>
      <c r="D192" s="7">
        <v>25</v>
      </c>
      <c r="E192" s="7">
        <v>23.41</v>
      </c>
      <c r="F192" s="7">
        <v>-1.59</v>
      </c>
      <c r="G192" s="7">
        <v>24.2</v>
      </c>
      <c r="H192" s="7">
        <v>0.8</v>
      </c>
      <c r="I192" s="7">
        <v>300</v>
      </c>
      <c r="J192" s="14">
        <f t="shared" si="21"/>
        <v>-0.37878787878787074</v>
      </c>
      <c r="K192" s="14">
        <f t="shared" si="22"/>
        <v>0</v>
      </c>
      <c r="L192" s="14"/>
      <c r="M192" s="14"/>
      <c r="N192" s="14"/>
      <c r="O192" s="14"/>
    </row>
    <row r="193" spans="1:15">
      <c r="A193" s="7">
        <v>250</v>
      </c>
      <c r="B193" s="7">
        <v>13.195</v>
      </c>
      <c r="C193" s="7">
        <v>13.195</v>
      </c>
      <c r="D193" s="7">
        <v>25.43</v>
      </c>
      <c r="E193" s="7">
        <v>22.98</v>
      </c>
      <c r="F193" s="7">
        <v>-2.4500000000000002</v>
      </c>
      <c r="G193" s="7">
        <v>24.2</v>
      </c>
      <c r="H193" s="7">
        <v>1.22</v>
      </c>
      <c r="I193" s="7">
        <v>250</v>
      </c>
      <c r="J193" s="14">
        <f t="shared" si="21"/>
        <v>0.34220532319391578</v>
      </c>
      <c r="K193" s="14">
        <f t="shared" si="22"/>
        <v>0</v>
      </c>
      <c r="L193" s="14"/>
      <c r="M193" s="14"/>
      <c r="N193" s="14"/>
      <c r="O193" s="14"/>
    </row>
    <row r="194" spans="1:15">
      <c r="A194" s="7">
        <v>252</v>
      </c>
      <c r="B194" s="7">
        <v>13.15</v>
      </c>
      <c r="C194" s="7">
        <v>13.15</v>
      </c>
      <c r="D194" s="7">
        <v>25</v>
      </c>
      <c r="E194" s="7">
        <v>23.41</v>
      </c>
      <c r="F194" s="7">
        <v>-1.59</v>
      </c>
      <c r="G194" s="7">
        <v>24.2</v>
      </c>
      <c r="H194" s="7">
        <v>0.8</v>
      </c>
      <c r="I194" s="7">
        <v>500</v>
      </c>
      <c r="J194" s="14">
        <f t="shared" si="21"/>
        <v>-0.34103827207275428</v>
      </c>
      <c r="K194" s="14">
        <f t="shared" si="22"/>
        <v>0</v>
      </c>
      <c r="L194" s="14"/>
      <c r="M194" s="14"/>
      <c r="N194" s="14"/>
      <c r="O194" s="14"/>
    </row>
    <row r="195" spans="1:15">
      <c r="A195" s="7">
        <v>254</v>
      </c>
      <c r="B195" s="7">
        <v>13.15</v>
      </c>
      <c r="C195" s="7">
        <v>13.15</v>
      </c>
      <c r="D195" s="7">
        <v>25</v>
      </c>
      <c r="E195" s="7">
        <v>23.41</v>
      </c>
      <c r="F195" s="7">
        <v>-1.59</v>
      </c>
      <c r="G195" s="7">
        <v>24.2</v>
      </c>
      <c r="H195" s="7">
        <v>0.8</v>
      </c>
      <c r="I195" s="7">
        <v>100</v>
      </c>
      <c r="J195" s="14">
        <f t="shared" si="21"/>
        <v>0</v>
      </c>
      <c r="K195" s="14">
        <f t="shared" si="22"/>
        <v>0</v>
      </c>
      <c r="L195" s="14"/>
      <c r="M195" s="14"/>
      <c r="N195" s="14"/>
      <c r="O195" s="14"/>
    </row>
    <row r="196" spans="1:15">
      <c r="A196" s="7">
        <v>255</v>
      </c>
      <c r="B196" s="7">
        <v>13.15</v>
      </c>
      <c r="C196" s="7">
        <v>13.15</v>
      </c>
      <c r="D196" s="7">
        <v>25</v>
      </c>
      <c r="E196" s="7">
        <v>23.41</v>
      </c>
      <c r="F196" s="7">
        <v>-1.59</v>
      </c>
      <c r="G196" s="7">
        <v>24.2</v>
      </c>
      <c r="H196" s="7">
        <v>0.8</v>
      </c>
      <c r="I196" s="7">
        <v>100</v>
      </c>
      <c r="J196" s="14">
        <f t="shared" si="21"/>
        <v>0</v>
      </c>
      <c r="K196" s="14">
        <f t="shared" si="22"/>
        <v>0</v>
      </c>
      <c r="L196" s="14"/>
      <c r="M196" s="14"/>
      <c r="N196" s="14"/>
      <c r="O196" s="14"/>
    </row>
    <row r="197" spans="1:15">
      <c r="A197" s="7">
        <v>256</v>
      </c>
      <c r="B197" s="7">
        <v>13.14</v>
      </c>
      <c r="C197" s="7">
        <v>13.12</v>
      </c>
      <c r="D197" s="7">
        <v>24.71</v>
      </c>
      <c r="E197" s="7">
        <v>23.39</v>
      </c>
      <c r="F197" s="7">
        <v>-1.33</v>
      </c>
      <c r="G197" s="7">
        <v>24.05</v>
      </c>
      <c r="H197" s="7">
        <v>0.66</v>
      </c>
      <c r="I197" s="7">
        <v>2609</v>
      </c>
      <c r="J197" s="14">
        <f t="shared" si="21"/>
        <v>-0.22813688212928621</v>
      </c>
      <c r="K197" s="14">
        <f t="shared" si="22"/>
        <v>-0.61983471074379581</v>
      </c>
      <c r="L197" s="14"/>
      <c r="M197" s="14"/>
      <c r="N197" s="14"/>
      <c r="O197" s="14"/>
    </row>
    <row r="198" spans="1:15">
      <c r="A198" s="7">
        <v>257</v>
      </c>
      <c r="B198" s="7">
        <v>13.12</v>
      </c>
      <c r="C198" s="7">
        <v>13</v>
      </c>
      <c r="D198" s="7">
        <v>23.57</v>
      </c>
      <c r="E198" s="7">
        <v>22.7</v>
      </c>
      <c r="F198" s="7">
        <v>-0.88</v>
      </c>
      <c r="G198" s="7">
        <v>23.14</v>
      </c>
      <c r="H198" s="7">
        <v>0.44</v>
      </c>
      <c r="I198" s="7">
        <v>3500</v>
      </c>
      <c r="J198" s="14">
        <f t="shared" si="21"/>
        <v>-0.91463414634145745</v>
      </c>
      <c r="K198" s="14">
        <f t="shared" si="22"/>
        <v>-3.7837837837837842</v>
      </c>
      <c r="L198" s="14"/>
      <c r="M198" s="14"/>
      <c r="N198" s="14"/>
      <c r="O198" s="14"/>
    </row>
    <row r="199" spans="1:15">
      <c r="A199" s="7">
        <v>258</v>
      </c>
      <c r="B199" s="7">
        <v>13</v>
      </c>
      <c r="C199" s="7">
        <v>13.04</v>
      </c>
      <c r="D199" s="7">
        <v>23.95</v>
      </c>
      <c r="E199" s="7">
        <v>22.93</v>
      </c>
      <c r="F199" s="7">
        <v>-1.02</v>
      </c>
      <c r="G199" s="7">
        <v>23.44</v>
      </c>
      <c r="H199" s="7">
        <v>0.51</v>
      </c>
      <c r="I199" s="7">
        <v>900</v>
      </c>
      <c r="J199" s="14">
        <f t="shared" si="21"/>
        <v>0.30769230769230116</v>
      </c>
      <c r="K199" s="14">
        <f t="shared" si="22"/>
        <v>1.2964563526361308</v>
      </c>
      <c r="L199" s="14"/>
      <c r="M199" s="14"/>
      <c r="N199" s="14"/>
      <c r="O199" s="14"/>
    </row>
    <row r="200" spans="1:15">
      <c r="A200" s="7">
        <v>259</v>
      </c>
      <c r="B200" s="7">
        <v>13.06</v>
      </c>
      <c r="C200" s="7">
        <v>13.035</v>
      </c>
      <c r="D200" s="7">
        <v>23.91</v>
      </c>
      <c r="E200" s="7">
        <v>22.6</v>
      </c>
      <c r="F200" s="7">
        <v>-1.31</v>
      </c>
      <c r="G200" s="7">
        <v>23.25</v>
      </c>
      <c r="H200" s="7">
        <v>0.65</v>
      </c>
      <c r="I200" s="7">
        <v>1900</v>
      </c>
      <c r="J200" s="14">
        <f t="shared" si="21"/>
        <v>-3.8343558282200964E-2</v>
      </c>
      <c r="K200" s="14">
        <f t="shared" si="22"/>
        <v>-0.81058020477816251</v>
      </c>
      <c r="L200" s="14"/>
      <c r="M200" s="14"/>
      <c r="N200" s="14"/>
      <c r="O200" s="14"/>
    </row>
    <row r="201" spans="1:15">
      <c r="A201" s="7">
        <v>260</v>
      </c>
      <c r="B201" s="7">
        <v>13.0517</v>
      </c>
      <c r="C201" s="7">
        <v>13</v>
      </c>
      <c r="D201" s="7">
        <v>23.57</v>
      </c>
      <c r="E201" s="7">
        <v>22.14</v>
      </c>
      <c r="F201" s="7">
        <v>-1.44</v>
      </c>
      <c r="G201" s="7">
        <v>22.86</v>
      </c>
      <c r="H201" s="7">
        <v>0.72</v>
      </c>
      <c r="I201" s="7">
        <v>2701</v>
      </c>
      <c r="J201" s="14">
        <f t="shared" si="21"/>
        <v>-0.26850786344457339</v>
      </c>
      <c r="K201" s="14">
        <f t="shared" si="22"/>
        <v>-1.677419354838712</v>
      </c>
      <c r="L201" s="14"/>
      <c r="M201" s="14"/>
      <c r="N201" s="14"/>
      <c r="O201" s="14"/>
    </row>
    <row r="202" spans="1:15">
      <c r="A202" s="7">
        <v>261</v>
      </c>
      <c r="B202" s="7">
        <v>13.02</v>
      </c>
      <c r="C202" s="7">
        <v>12.98</v>
      </c>
      <c r="D202" s="7">
        <v>23.38</v>
      </c>
      <c r="E202" s="7">
        <v>21.71</v>
      </c>
      <c r="F202" s="7">
        <v>-1.67</v>
      </c>
      <c r="G202" s="7">
        <v>22.55</v>
      </c>
      <c r="H202" s="7">
        <v>0.83</v>
      </c>
      <c r="I202" s="7">
        <v>900</v>
      </c>
      <c r="J202" s="14">
        <f t="shared" ref="J202:J217" si="23">(C202-C201)/C201*100</f>
        <v>-0.15384615384615058</v>
      </c>
      <c r="K202" s="14">
        <f t="shared" ref="K202:K217" si="24">(G202-G201)/G201*100</f>
        <v>-1.356080489938752</v>
      </c>
      <c r="L202" s="14"/>
      <c r="M202" s="14"/>
      <c r="N202" s="14"/>
      <c r="O202" s="14"/>
    </row>
    <row r="203" spans="1:15">
      <c r="A203" s="7">
        <v>262</v>
      </c>
      <c r="B203" s="7">
        <v>12.94</v>
      </c>
      <c r="C203" s="7">
        <v>12.95</v>
      </c>
      <c r="D203" s="7">
        <v>23.1</v>
      </c>
      <c r="E203" s="7">
        <v>22.15</v>
      </c>
      <c r="F203" s="7">
        <v>-0.94</v>
      </c>
      <c r="G203" s="7">
        <v>22.63</v>
      </c>
      <c r="H203" s="7">
        <v>0.47</v>
      </c>
      <c r="I203" s="7">
        <v>700</v>
      </c>
      <c r="J203" s="14">
        <f t="shared" si="23"/>
        <v>-0.23112480739600258</v>
      </c>
      <c r="K203" s="14">
        <f t="shared" si="24"/>
        <v>0.35476718403546914</v>
      </c>
      <c r="L203" s="14"/>
      <c r="M203" s="14"/>
      <c r="N203" s="14"/>
      <c r="O203" s="14"/>
    </row>
    <row r="204" spans="1:15">
      <c r="A204" s="7">
        <v>263</v>
      </c>
      <c r="B204" s="7">
        <v>12.95</v>
      </c>
      <c r="C204" s="7">
        <v>12.95</v>
      </c>
      <c r="D204" s="7">
        <v>23.1</v>
      </c>
      <c r="E204" s="7">
        <v>22.15</v>
      </c>
      <c r="F204" s="7">
        <v>-0.94</v>
      </c>
      <c r="G204" s="7">
        <v>22.63</v>
      </c>
      <c r="H204" s="7">
        <v>0.47</v>
      </c>
      <c r="I204" s="7">
        <v>500</v>
      </c>
      <c r="J204" s="14">
        <f t="shared" si="23"/>
        <v>0</v>
      </c>
      <c r="K204" s="14">
        <f t="shared" si="24"/>
        <v>0</v>
      </c>
      <c r="L204" s="14"/>
      <c r="M204" s="14"/>
      <c r="N204" s="14"/>
      <c r="O204" s="14"/>
    </row>
    <row r="205" spans="1:15">
      <c r="A205" s="7">
        <v>264</v>
      </c>
      <c r="B205" s="7">
        <v>12.95</v>
      </c>
      <c r="C205" s="7">
        <v>12.97</v>
      </c>
      <c r="D205" s="7">
        <v>23.29</v>
      </c>
      <c r="E205" s="7">
        <v>22.27</v>
      </c>
      <c r="F205" s="7">
        <v>-1.02</v>
      </c>
      <c r="G205" s="7">
        <v>22.78</v>
      </c>
      <c r="H205" s="7">
        <v>0.51</v>
      </c>
      <c r="I205" s="7">
        <v>300</v>
      </c>
      <c r="J205" s="14">
        <f t="shared" si="23"/>
        <v>0.15444015444016487</v>
      </c>
      <c r="K205" s="14">
        <f t="shared" si="24"/>
        <v>0.66283694211224986</v>
      </c>
      <c r="L205" s="14"/>
      <c r="M205" s="14"/>
      <c r="N205" s="14"/>
      <c r="O205" s="14"/>
    </row>
    <row r="206" spans="1:15">
      <c r="A206" s="7">
        <v>265</v>
      </c>
      <c r="B206" s="7">
        <v>12.95</v>
      </c>
      <c r="C206" s="7">
        <v>12.95</v>
      </c>
      <c r="D206" s="7">
        <v>23.1</v>
      </c>
      <c r="E206" s="7">
        <v>22.46</v>
      </c>
      <c r="F206" s="7">
        <v>-0.64</v>
      </c>
      <c r="G206" s="7">
        <v>22.78</v>
      </c>
      <c r="H206" s="7">
        <v>0.32</v>
      </c>
      <c r="I206" s="7">
        <v>1100</v>
      </c>
      <c r="J206" s="14">
        <f t="shared" si="23"/>
        <v>-0.15420200462607053</v>
      </c>
      <c r="K206" s="14">
        <f t="shared" si="24"/>
        <v>0</v>
      </c>
      <c r="L206" s="14"/>
      <c r="M206" s="14"/>
      <c r="N206" s="14"/>
      <c r="O206" s="14"/>
    </row>
    <row r="207" spans="1:15">
      <c r="A207" s="7">
        <v>266</v>
      </c>
      <c r="B207" s="7">
        <v>12.97</v>
      </c>
      <c r="C207" s="7">
        <v>12.975</v>
      </c>
      <c r="D207" s="7">
        <v>23.34</v>
      </c>
      <c r="E207" s="7">
        <v>22.3</v>
      </c>
      <c r="F207" s="7">
        <v>-1.03</v>
      </c>
      <c r="G207" s="7">
        <v>22.82</v>
      </c>
      <c r="H207" s="7">
        <v>0.52</v>
      </c>
      <c r="I207" s="7">
        <v>1900</v>
      </c>
      <c r="J207" s="14">
        <f t="shared" si="23"/>
        <v>0.1930501930501958</v>
      </c>
      <c r="K207" s="14">
        <f t="shared" si="24"/>
        <v>0.17559262510974163</v>
      </c>
      <c r="L207" s="14"/>
      <c r="M207" s="14"/>
      <c r="N207" s="14"/>
      <c r="O207" s="14"/>
    </row>
    <row r="208" spans="1:15">
      <c r="A208" s="7">
        <v>267</v>
      </c>
      <c r="B208" s="7">
        <v>12.96</v>
      </c>
      <c r="C208" s="7">
        <v>12.96</v>
      </c>
      <c r="D208" s="7">
        <v>23.19</v>
      </c>
      <c r="E208" s="7">
        <v>22.44</v>
      </c>
      <c r="F208" s="7">
        <v>-0.75</v>
      </c>
      <c r="G208" s="7">
        <v>22.82</v>
      </c>
      <c r="H208" s="7">
        <v>0.37</v>
      </c>
      <c r="I208" s="7">
        <v>100</v>
      </c>
      <c r="J208" s="14">
        <f t="shared" si="23"/>
        <v>-0.11560693641617566</v>
      </c>
      <c r="K208" s="14">
        <f t="shared" si="24"/>
        <v>0</v>
      </c>
      <c r="L208" s="14"/>
      <c r="M208" s="14"/>
      <c r="N208" s="14"/>
      <c r="O208" s="14"/>
    </row>
    <row r="209" spans="1:15">
      <c r="A209" s="7">
        <v>269</v>
      </c>
      <c r="B209" s="7">
        <v>12.96</v>
      </c>
      <c r="C209" s="7">
        <v>12.93</v>
      </c>
      <c r="D209" s="7">
        <v>22.91</v>
      </c>
      <c r="E209" s="7">
        <v>22.27</v>
      </c>
      <c r="F209" s="7">
        <v>-0.64</v>
      </c>
      <c r="G209" s="7">
        <v>22.59</v>
      </c>
      <c r="H209" s="7">
        <v>0.32</v>
      </c>
      <c r="I209" s="7">
        <v>500</v>
      </c>
      <c r="J209" s="14">
        <f t="shared" si="23"/>
        <v>-0.23148148148149023</v>
      </c>
      <c r="K209" s="14">
        <f t="shared" si="24"/>
        <v>-1.0078878177037704</v>
      </c>
      <c r="L209" s="14"/>
      <c r="M209" s="14"/>
      <c r="N209" s="14"/>
      <c r="O209" s="14"/>
    </row>
    <row r="210" spans="1:15">
      <c r="A210" s="7">
        <v>270</v>
      </c>
      <c r="B210" s="7">
        <v>12.95</v>
      </c>
      <c r="C210" s="7">
        <v>12.94</v>
      </c>
      <c r="D210" s="7">
        <v>23</v>
      </c>
      <c r="E210" s="7">
        <v>22.02</v>
      </c>
      <c r="F210" s="7">
        <v>-0.99</v>
      </c>
      <c r="G210" s="7">
        <v>22.51</v>
      </c>
      <c r="H210" s="7">
        <v>0.49</v>
      </c>
      <c r="I210" s="7">
        <v>200</v>
      </c>
      <c r="J210" s="14">
        <f t="shared" si="23"/>
        <v>7.7339520494971281E-2</v>
      </c>
      <c r="K210" s="14">
        <f t="shared" si="24"/>
        <v>-0.3541389995573187</v>
      </c>
      <c r="L210" s="14"/>
      <c r="M210" s="14"/>
      <c r="N210" s="14"/>
      <c r="O210" s="14"/>
    </row>
    <row r="211" spans="1:15">
      <c r="A211" s="7">
        <v>271</v>
      </c>
      <c r="B211" s="7">
        <v>12.96</v>
      </c>
      <c r="C211" s="7">
        <v>12.93</v>
      </c>
      <c r="D211" s="7">
        <v>22.91</v>
      </c>
      <c r="E211" s="7">
        <v>21.65</v>
      </c>
      <c r="F211" s="7">
        <v>-1.26</v>
      </c>
      <c r="G211" s="7">
        <v>22.28</v>
      </c>
      <c r="H211" s="7">
        <v>0.63</v>
      </c>
      <c r="I211" s="7">
        <v>700</v>
      </c>
      <c r="J211" s="14">
        <f t="shared" si="23"/>
        <v>-7.7279752704789692E-2</v>
      </c>
      <c r="K211" s="14">
        <f t="shared" si="24"/>
        <v>-1.0217681030653061</v>
      </c>
      <c r="L211" s="14"/>
      <c r="M211" s="14"/>
      <c r="N211" s="14"/>
      <c r="O211" s="14"/>
    </row>
    <row r="212" spans="1:15">
      <c r="A212" s="7">
        <v>272</v>
      </c>
      <c r="B212" s="7">
        <v>12.928699999999999</v>
      </c>
      <c r="C212" s="7">
        <v>12.928699999999999</v>
      </c>
      <c r="D212" s="7">
        <v>22.9</v>
      </c>
      <c r="E212" s="7">
        <v>21.66</v>
      </c>
      <c r="F212" s="7">
        <v>-1.23</v>
      </c>
      <c r="G212" s="7">
        <v>22.28</v>
      </c>
      <c r="H212" s="7">
        <v>0.62</v>
      </c>
      <c r="I212" s="7">
        <v>879</v>
      </c>
      <c r="J212" s="14">
        <f t="shared" si="23"/>
        <v>-1.0054137664350525E-2</v>
      </c>
      <c r="K212" s="14">
        <f t="shared" si="24"/>
        <v>0</v>
      </c>
      <c r="L212" s="14"/>
      <c r="M212" s="14"/>
      <c r="N212" s="14"/>
      <c r="O212" s="14"/>
    </row>
    <row r="213" spans="1:15">
      <c r="A213" s="7">
        <v>273</v>
      </c>
      <c r="B213" s="7">
        <v>12.901</v>
      </c>
      <c r="C213" s="7">
        <v>12.901</v>
      </c>
      <c r="D213" s="7">
        <v>22.63</v>
      </c>
      <c r="E213" s="7">
        <v>21.93</v>
      </c>
      <c r="F213" s="7">
        <v>-0.71</v>
      </c>
      <c r="G213" s="7">
        <v>22.28</v>
      </c>
      <c r="H213" s="7">
        <v>0.35</v>
      </c>
      <c r="I213" s="7">
        <v>100</v>
      </c>
      <c r="J213" s="14">
        <f t="shared" si="23"/>
        <v>-0.21425201296340229</v>
      </c>
      <c r="K213" s="14">
        <f t="shared" si="24"/>
        <v>0</v>
      </c>
      <c r="L213" s="14"/>
      <c r="M213" s="14"/>
      <c r="N213" s="14"/>
      <c r="O213" s="14"/>
    </row>
    <row r="214" spans="1:15">
      <c r="A214" s="7">
        <v>275</v>
      </c>
      <c r="B214" s="7">
        <v>12.925000000000001</v>
      </c>
      <c r="C214" s="7">
        <v>12.9</v>
      </c>
      <c r="D214" s="7">
        <v>22.62</v>
      </c>
      <c r="E214" s="7">
        <v>21.55</v>
      </c>
      <c r="F214" s="7">
        <v>-1.08</v>
      </c>
      <c r="G214" s="7">
        <v>22.09</v>
      </c>
      <c r="H214" s="7">
        <v>0.54</v>
      </c>
      <c r="I214" s="7">
        <v>500</v>
      </c>
      <c r="J214" s="14">
        <f t="shared" si="23"/>
        <v>-7.7513371056464279E-3</v>
      </c>
      <c r="K214" s="14">
        <f t="shared" si="24"/>
        <v>-0.85278276481149573</v>
      </c>
      <c r="L214" s="14"/>
      <c r="M214" s="14"/>
      <c r="N214" s="14"/>
      <c r="O214" s="14"/>
    </row>
    <row r="215" spans="1:15">
      <c r="A215" s="7">
        <v>276</v>
      </c>
      <c r="B215" s="7">
        <v>12.94</v>
      </c>
      <c r="C215" s="7">
        <v>13.1</v>
      </c>
      <c r="D215" s="7">
        <v>24.52</v>
      </c>
      <c r="E215" s="7">
        <v>22.12</v>
      </c>
      <c r="F215" s="7">
        <v>-2.4</v>
      </c>
      <c r="G215" s="7">
        <v>23.32</v>
      </c>
      <c r="H215" s="7">
        <v>1.2</v>
      </c>
      <c r="I215" s="7">
        <v>14451</v>
      </c>
      <c r="J215" s="14">
        <f t="shared" si="23"/>
        <v>1.5503875968992191</v>
      </c>
      <c r="K215" s="14">
        <f t="shared" si="24"/>
        <v>5.5681303757356293</v>
      </c>
      <c r="L215" s="14"/>
      <c r="M215" s="14"/>
      <c r="N215" s="14"/>
      <c r="O215" s="14"/>
    </row>
    <row r="216" spans="1:15">
      <c r="A216" s="7">
        <v>277</v>
      </c>
      <c r="B216" s="7">
        <v>13.089499999999999</v>
      </c>
      <c r="C216" s="7">
        <v>13.05</v>
      </c>
      <c r="D216" s="7">
        <v>24.05</v>
      </c>
      <c r="E216" s="7">
        <v>21.99</v>
      </c>
      <c r="F216" s="7">
        <v>-2.06</v>
      </c>
      <c r="G216" s="7">
        <v>23.02</v>
      </c>
      <c r="H216" s="7">
        <v>1.03</v>
      </c>
      <c r="I216" s="7">
        <v>16262</v>
      </c>
      <c r="J216" s="14">
        <f t="shared" si="23"/>
        <v>-0.38167938931296896</v>
      </c>
      <c r="K216" s="14">
        <f t="shared" si="24"/>
        <v>-1.2864493996569499</v>
      </c>
      <c r="L216" s="14"/>
      <c r="M216" s="14"/>
      <c r="N216" s="14"/>
      <c r="O216" s="14"/>
    </row>
    <row r="217" spans="1:15">
      <c r="A217" s="7">
        <v>278</v>
      </c>
      <c r="B217" s="7">
        <v>13.03</v>
      </c>
      <c r="C217" s="7">
        <v>13.03</v>
      </c>
      <c r="D217" s="7">
        <v>23.86</v>
      </c>
      <c r="E217" s="7">
        <v>22.18</v>
      </c>
      <c r="F217" s="7">
        <v>-1.68</v>
      </c>
      <c r="G217" s="7">
        <v>23.02</v>
      </c>
      <c r="H217" s="7">
        <v>0.84</v>
      </c>
      <c r="I217" s="7">
        <v>1200</v>
      </c>
      <c r="J217" s="14">
        <f t="shared" si="23"/>
        <v>-0.15325670498085323</v>
      </c>
      <c r="K217" s="14">
        <f t="shared" si="24"/>
        <v>0</v>
      </c>
      <c r="L217" s="14"/>
      <c r="M217" s="14"/>
      <c r="N217" s="14"/>
      <c r="O217" s="14"/>
    </row>
    <row r="218" spans="1:15">
      <c r="A218" s="7">
        <v>281</v>
      </c>
      <c r="B218" s="7">
        <v>13.02</v>
      </c>
      <c r="C218" s="7">
        <v>12.997</v>
      </c>
      <c r="D218" s="7">
        <v>23.55</v>
      </c>
      <c r="E218" s="7">
        <v>22.14</v>
      </c>
      <c r="F218" s="7">
        <v>-1.4</v>
      </c>
      <c r="G218" s="7">
        <v>22.84</v>
      </c>
      <c r="H218" s="7">
        <v>0.7</v>
      </c>
      <c r="I218" s="7">
        <v>6012</v>
      </c>
      <c r="L218" s="14"/>
      <c r="M218" s="14"/>
      <c r="N218" s="14"/>
      <c r="O218" s="14"/>
    </row>
    <row r="219" spans="1:15">
      <c r="A219" s="7">
        <v>282</v>
      </c>
      <c r="B219" s="7">
        <v>13</v>
      </c>
      <c r="C219" s="7">
        <v>12.99</v>
      </c>
      <c r="D219" s="7">
        <v>23.48</v>
      </c>
      <c r="E219" s="7">
        <v>22.05</v>
      </c>
      <c r="F219" s="7">
        <v>-1.42</v>
      </c>
      <c r="G219" s="7">
        <v>22.77</v>
      </c>
      <c r="H219" s="7">
        <v>0.71</v>
      </c>
      <c r="I219" s="7">
        <v>1100</v>
      </c>
      <c r="L219" s="14"/>
      <c r="M219" s="14"/>
      <c r="N219" s="14"/>
      <c r="O219" s="14"/>
    </row>
    <row r="220" spans="1:15">
      <c r="A220" s="7">
        <v>283</v>
      </c>
      <c r="B220" s="7">
        <v>13.01</v>
      </c>
      <c r="C220" s="7">
        <v>13.01</v>
      </c>
      <c r="D220" s="7">
        <v>23.67</v>
      </c>
      <c r="E220" s="7">
        <v>21.86</v>
      </c>
      <c r="F220" s="7">
        <v>-1.8</v>
      </c>
      <c r="G220" s="7">
        <v>22.77</v>
      </c>
      <c r="H220" s="7">
        <v>0.9</v>
      </c>
      <c r="I220" s="7">
        <v>1400</v>
      </c>
      <c r="L220" s="14"/>
      <c r="M220" s="14"/>
      <c r="N220" s="14"/>
      <c r="O220" s="14"/>
    </row>
    <row r="221" spans="1:15">
      <c r="A221" s="7">
        <v>286</v>
      </c>
      <c r="B221" s="7">
        <v>13.045</v>
      </c>
      <c r="C221" s="7">
        <v>12.98</v>
      </c>
      <c r="D221" s="7">
        <v>23.38</v>
      </c>
      <c r="E221" s="7">
        <v>21.15</v>
      </c>
      <c r="F221" s="7">
        <v>-2.23</v>
      </c>
      <c r="G221" s="7">
        <v>22.27</v>
      </c>
      <c r="H221" s="7">
        <v>1.1200000000000001</v>
      </c>
      <c r="I221" s="7">
        <v>1400</v>
      </c>
      <c r="L221" s="14"/>
      <c r="M221" s="14"/>
      <c r="N221" s="14"/>
      <c r="O221" s="14"/>
    </row>
    <row r="222" spans="1:15">
      <c r="A222" s="7">
        <v>288</v>
      </c>
      <c r="B222" s="7">
        <v>13.018700000000001</v>
      </c>
      <c r="C222" s="7">
        <v>12.97</v>
      </c>
      <c r="D222" s="7">
        <v>23.29</v>
      </c>
      <c r="E222" s="7">
        <v>20.5</v>
      </c>
      <c r="F222" s="7">
        <v>-2.79</v>
      </c>
      <c r="G222" s="7">
        <v>21.89</v>
      </c>
      <c r="H222" s="7">
        <v>1.39</v>
      </c>
      <c r="I222" s="7">
        <v>2100</v>
      </c>
      <c r="L222" s="14"/>
      <c r="M222" s="14"/>
      <c r="N222" s="14"/>
      <c r="O222" s="14"/>
    </row>
    <row r="223" spans="1:15">
      <c r="A223" s="7">
        <v>289</v>
      </c>
      <c r="B223" s="7">
        <v>12.9998</v>
      </c>
      <c r="C223" s="7">
        <v>13.04</v>
      </c>
      <c r="D223" s="7">
        <v>23.95</v>
      </c>
      <c r="E223" s="7">
        <v>20.45</v>
      </c>
      <c r="F223" s="7">
        <v>-3.5</v>
      </c>
      <c r="G223" s="7">
        <v>22.2</v>
      </c>
      <c r="H223" s="7">
        <v>1.75</v>
      </c>
      <c r="I223" s="7">
        <v>3100</v>
      </c>
      <c r="L223" s="14"/>
      <c r="M223" s="14"/>
      <c r="N223" s="14"/>
      <c r="O223" s="14"/>
    </row>
    <row r="224" spans="1:15">
      <c r="A224" s="7">
        <v>290</v>
      </c>
      <c r="B224" s="7">
        <v>13.04</v>
      </c>
      <c r="C224" s="7">
        <v>12.9558</v>
      </c>
      <c r="D224" s="7">
        <v>23.15</v>
      </c>
      <c r="E224" s="7">
        <v>19.96</v>
      </c>
      <c r="F224" s="7">
        <v>-3.19</v>
      </c>
      <c r="G224" s="7">
        <v>21.56</v>
      </c>
      <c r="H224" s="7">
        <v>1.6</v>
      </c>
      <c r="I224" s="7">
        <v>7194</v>
      </c>
      <c r="L224" s="14"/>
      <c r="M224" s="14"/>
      <c r="N224" s="14"/>
      <c r="O224" s="14"/>
    </row>
    <row r="225" spans="1:15">
      <c r="A225" s="7">
        <v>292</v>
      </c>
      <c r="B225" s="7">
        <v>12.96</v>
      </c>
      <c r="C225" s="7">
        <v>12.97</v>
      </c>
      <c r="D225" s="7">
        <v>23.29</v>
      </c>
      <c r="E225" s="7">
        <v>19.98</v>
      </c>
      <c r="F225" s="7">
        <v>-3.31</v>
      </c>
      <c r="G225" s="7">
        <v>21.64</v>
      </c>
      <c r="H225" s="7">
        <v>1.65</v>
      </c>
      <c r="I225" s="7">
        <v>500</v>
      </c>
      <c r="L225" s="14"/>
      <c r="M225" s="14"/>
      <c r="N225" s="14"/>
      <c r="O225" s="14"/>
    </row>
    <row r="226" spans="1:15">
      <c r="A226" s="7">
        <v>293</v>
      </c>
      <c r="B226" s="7">
        <v>12.98</v>
      </c>
      <c r="C226" s="7">
        <v>12.97</v>
      </c>
      <c r="D226" s="7">
        <v>23.29</v>
      </c>
      <c r="E226" s="7">
        <v>19.829999999999998</v>
      </c>
      <c r="F226" s="7">
        <v>-3.46</v>
      </c>
      <c r="G226" s="7">
        <v>21.56</v>
      </c>
      <c r="H226" s="7">
        <v>1.73</v>
      </c>
      <c r="I226" s="7">
        <v>933</v>
      </c>
      <c r="L226" s="14"/>
      <c r="M226" s="14"/>
      <c r="N226" s="14"/>
      <c r="O226" s="14"/>
    </row>
    <row r="227" spans="1:15">
      <c r="A227" s="7">
        <v>295</v>
      </c>
      <c r="B227" s="7">
        <v>12.96</v>
      </c>
      <c r="C227" s="7">
        <v>12.9725</v>
      </c>
      <c r="D227" s="7">
        <v>23.31</v>
      </c>
      <c r="E227" s="7">
        <v>20</v>
      </c>
      <c r="F227" s="7">
        <v>-3.32</v>
      </c>
      <c r="G227" s="7">
        <v>21.65</v>
      </c>
      <c r="H227" s="7">
        <v>1.66</v>
      </c>
      <c r="I227" s="7">
        <v>200</v>
      </c>
      <c r="L227" s="14"/>
      <c r="M227" s="14"/>
      <c r="N227" s="14"/>
      <c r="O227" s="14"/>
    </row>
    <row r="228" spans="1:15">
      <c r="A228" s="7">
        <v>297</v>
      </c>
      <c r="B228" s="7">
        <v>13</v>
      </c>
      <c r="C228" s="7">
        <v>13</v>
      </c>
      <c r="D228" s="7">
        <v>23.57</v>
      </c>
      <c r="E228" s="7">
        <v>19.739999999999998</v>
      </c>
      <c r="F228" s="7">
        <v>-3.84</v>
      </c>
      <c r="G228" s="7">
        <v>21.65</v>
      </c>
      <c r="H228" s="7">
        <v>1.92</v>
      </c>
      <c r="I228" s="7">
        <v>300</v>
      </c>
      <c r="L228" s="14"/>
      <c r="M228" s="14"/>
      <c r="N228" s="14"/>
      <c r="O228" s="14"/>
    </row>
    <row r="229" spans="1:15">
      <c r="A229" s="7">
        <v>298</v>
      </c>
      <c r="B229" s="7">
        <v>13.01</v>
      </c>
      <c r="C229" s="7">
        <v>13</v>
      </c>
      <c r="D229" s="7">
        <v>23.57</v>
      </c>
      <c r="E229" s="7">
        <v>19.579999999999998</v>
      </c>
      <c r="F229" s="7">
        <v>-3.99</v>
      </c>
      <c r="G229" s="7">
        <v>21.58</v>
      </c>
      <c r="H229" s="7">
        <v>2</v>
      </c>
      <c r="I229" s="7">
        <v>2600</v>
      </c>
      <c r="L229" s="14"/>
      <c r="M229" s="14"/>
      <c r="N229" s="14"/>
      <c r="O229" s="14"/>
    </row>
    <row r="230" spans="1:15">
      <c r="A230" s="7">
        <v>299</v>
      </c>
      <c r="B230" s="7">
        <v>12.988</v>
      </c>
      <c r="C230" s="7">
        <v>12.988</v>
      </c>
      <c r="D230" s="7">
        <v>23.46</v>
      </c>
      <c r="E230" s="7">
        <v>19.7</v>
      </c>
      <c r="F230" s="7">
        <v>-3.76</v>
      </c>
      <c r="G230" s="7">
        <v>21.58</v>
      </c>
      <c r="H230" s="7">
        <v>1.88</v>
      </c>
      <c r="I230" s="7">
        <v>1200</v>
      </c>
      <c r="L230" s="14"/>
      <c r="M230" s="14"/>
      <c r="N230" s="14"/>
      <c r="O230" s="14"/>
    </row>
    <row r="231" spans="1:15">
      <c r="A231" s="7">
        <v>300</v>
      </c>
      <c r="B231" s="7">
        <v>13</v>
      </c>
      <c r="C231" s="7">
        <v>13</v>
      </c>
      <c r="D231" s="7">
        <v>23.57</v>
      </c>
      <c r="E231" s="7">
        <v>19.579999999999998</v>
      </c>
      <c r="F231" s="7">
        <v>-3.99</v>
      </c>
      <c r="G231" s="7">
        <v>21.58</v>
      </c>
      <c r="H231" s="7">
        <v>2</v>
      </c>
      <c r="I231" s="7">
        <v>100</v>
      </c>
      <c r="L231" s="14"/>
      <c r="M231" s="14"/>
      <c r="N231" s="14"/>
      <c r="O231" s="14"/>
    </row>
    <row r="232" spans="1:15">
      <c r="A232" s="7">
        <v>301</v>
      </c>
      <c r="B232" s="7">
        <v>12.97</v>
      </c>
      <c r="C232" s="7">
        <v>12.97</v>
      </c>
      <c r="D232" s="7">
        <v>23.29</v>
      </c>
      <c r="E232" s="7">
        <v>19.87</v>
      </c>
      <c r="F232" s="7">
        <v>-3.42</v>
      </c>
      <c r="G232" s="7">
        <v>21.58</v>
      </c>
      <c r="H232" s="7">
        <v>1.71</v>
      </c>
      <c r="I232" s="7">
        <v>200</v>
      </c>
      <c r="L232" s="14"/>
      <c r="M232" s="14"/>
      <c r="N232" s="14"/>
      <c r="O232" s="14"/>
    </row>
    <row r="233" spans="1:15">
      <c r="A233" s="7">
        <v>302</v>
      </c>
      <c r="B233" s="7">
        <v>12.97</v>
      </c>
      <c r="C233" s="7">
        <v>13</v>
      </c>
      <c r="D233" s="7">
        <v>23.57</v>
      </c>
      <c r="E233" s="7">
        <v>20.04</v>
      </c>
      <c r="F233" s="7">
        <v>-3.53</v>
      </c>
      <c r="G233" s="7">
        <v>21.81</v>
      </c>
      <c r="H233" s="7">
        <v>1.77</v>
      </c>
      <c r="I233" s="7">
        <v>900</v>
      </c>
      <c r="L233" s="14"/>
      <c r="M233" s="14"/>
      <c r="N233" s="14"/>
      <c r="O233" s="14"/>
    </row>
    <row r="234" spans="1:15">
      <c r="A234" s="7">
        <v>303</v>
      </c>
      <c r="B234" s="7">
        <v>13.01</v>
      </c>
      <c r="C234" s="7">
        <v>13.01</v>
      </c>
      <c r="D234" s="7">
        <v>23.67</v>
      </c>
      <c r="E234" s="7">
        <v>19.95</v>
      </c>
      <c r="F234" s="7">
        <v>-3.72</v>
      </c>
      <c r="G234" s="7">
        <v>21.81</v>
      </c>
      <c r="H234" s="7">
        <v>1.86</v>
      </c>
      <c r="I234" s="7">
        <v>200</v>
      </c>
      <c r="L234" s="14"/>
      <c r="M234" s="14"/>
      <c r="N234" s="14"/>
      <c r="O234" s="14"/>
    </row>
    <row r="235" spans="1:15">
      <c r="A235" s="7">
        <v>307</v>
      </c>
      <c r="B235" s="7">
        <v>13</v>
      </c>
      <c r="C235" s="7">
        <v>12.94</v>
      </c>
      <c r="D235" s="7">
        <v>23</v>
      </c>
      <c r="E235" s="7">
        <v>19.690000000000001</v>
      </c>
      <c r="F235" s="7">
        <v>-3.31</v>
      </c>
      <c r="G235" s="7">
        <v>21.35</v>
      </c>
      <c r="H235" s="7">
        <v>1.66</v>
      </c>
      <c r="I235" s="7">
        <v>3850</v>
      </c>
      <c r="L235" s="14"/>
      <c r="M235" s="14"/>
      <c r="N235" s="14"/>
      <c r="O235" s="14"/>
    </row>
    <row r="236" spans="1:15">
      <c r="A236" s="7">
        <v>309</v>
      </c>
      <c r="B236" s="7">
        <v>12.959199999999999</v>
      </c>
      <c r="C236" s="7">
        <v>12.959199999999999</v>
      </c>
      <c r="D236" s="7">
        <v>23.19</v>
      </c>
      <c r="E236" s="7">
        <v>19.510000000000002</v>
      </c>
      <c r="F236" s="7">
        <v>-3.68</v>
      </c>
      <c r="G236" s="7">
        <v>21.35</v>
      </c>
      <c r="H236" s="7">
        <v>1.84</v>
      </c>
      <c r="I236" s="7">
        <v>500</v>
      </c>
      <c r="L236" s="14"/>
      <c r="M236" s="14"/>
      <c r="N236" s="14"/>
      <c r="O236" s="14"/>
    </row>
    <row r="237" spans="1:15">
      <c r="A237" s="7">
        <v>310</v>
      </c>
      <c r="B237" s="7">
        <v>12.9648</v>
      </c>
      <c r="C237" s="7">
        <v>12.9648</v>
      </c>
      <c r="D237" s="7">
        <v>23.24</v>
      </c>
      <c r="E237" s="7">
        <v>19.46</v>
      </c>
      <c r="F237" s="7">
        <v>-3.78</v>
      </c>
      <c r="G237" s="7">
        <v>21.35</v>
      </c>
      <c r="H237" s="7">
        <v>1.89</v>
      </c>
      <c r="I237" s="7">
        <v>600</v>
      </c>
      <c r="L237" s="14"/>
      <c r="M237" s="14"/>
      <c r="N237" s="14"/>
      <c r="O237" s="14"/>
    </row>
    <row r="238" spans="1:15">
      <c r="A238" s="7">
        <v>311</v>
      </c>
      <c r="B238" s="7">
        <v>12.945</v>
      </c>
      <c r="C238" s="7">
        <v>12.901</v>
      </c>
      <c r="D238" s="7">
        <v>22.63</v>
      </c>
      <c r="E238" s="7">
        <v>19.38</v>
      </c>
      <c r="F238" s="7">
        <v>-3.25</v>
      </c>
      <c r="G238" s="7">
        <v>21.01</v>
      </c>
      <c r="H238" s="7">
        <v>1.63</v>
      </c>
      <c r="I238" s="7">
        <v>500</v>
      </c>
      <c r="L238" s="14"/>
      <c r="M238" s="14"/>
      <c r="N238" s="14"/>
      <c r="O238" s="14"/>
    </row>
    <row r="239" spans="1:15">
      <c r="A239" s="7">
        <v>312</v>
      </c>
      <c r="B239" s="7">
        <v>12.9382</v>
      </c>
      <c r="C239" s="7">
        <v>12.933999999999999</v>
      </c>
      <c r="D239" s="7">
        <v>22.95</v>
      </c>
      <c r="E239" s="7">
        <v>19</v>
      </c>
      <c r="F239" s="7">
        <v>-3.94</v>
      </c>
      <c r="G239" s="7">
        <v>20.98</v>
      </c>
      <c r="H239" s="7">
        <v>1.97</v>
      </c>
      <c r="I239" s="7">
        <v>600</v>
      </c>
      <c r="L239" s="14"/>
      <c r="M239" s="14"/>
      <c r="N239" s="14"/>
      <c r="O239" s="14"/>
    </row>
    <row r="240" spans="1:15">
      <c r="A240" s="7">
        <v>313</v>
      </c>
      <c r="B240" s="7">
        <v>12.935</v>
      </c>
      <c r="C240" s="7">
        <v>12.935</v>
      </c>
      <c r="D240" s="7">
        <v>22.96</v>
      </c>
      <c r="E240" s="7">
        <v>18.989999999999998</v>
      </c>
      <c r="F240" s="7">
        <v>-3.96</v>
      </c>
      <c r="G240" s="7">
        <v>20.98</v>
      </c>
      <c r="H240" s="7">
        <v>1.98</v>
      </c>
      <c r="I240" s="7">
        <v>200</v>
      </c>
      <c r="L240" s="14"/>
      <c r="M240" s="14"/>
      <c r="N240" s="14"/>
      <c r="O240" s="14"/>
    </row>
    <row r="241" spans="1:15">
      <c r="A241" s="7">
        <v>314</v>
      </c>
      <c r="B241" s="7">
        <v>12.93</v>
      </c>
      <c r="C241" s="7">
        <v>12.935</v>
      </c>
      <c r="D241" s="7">
        <v>22.96</v>
      </c>
      <c r="E241" s="7">
        <v>19.07</v>
      </c>
      <c r="F241" s="7">
        <v>-3.88</v>
      </c>
      <c r="G241" s="7">
        <v>21.01</v>
      </c>
      <c r="H241" s="7">
        <v>1.94</v>
      </c>
      <c r="I241" s="7">
        <v>2000</v>
      </c>
      <c r="L241" s="14"/>
      <c r="M241" s="14"/>
      <c r="N241" s="14"/>
      <c r="O241" s="14"/>
    </row>
    <row r="242" spans="1:15">
      <c r="A242" s="7">
        <v>315</v>
      </c>
      <c r="B242" s="7">
        <v>12.938000000000001</v>
      </c>
      <c r="C242" s="7">
        <v>12.938000000000001</v>
      </c>
      <c r="D242" s="7">
        <v>22.98</v>
      </c>
      <c r="E242" s="7">
        <v>19.04</v>
      </c>
      <c r="F242" s="7">
        <v>-3.94</v>
      </c>
      <c r="G242" s="7">
        <v>21.01</v>
      </c>
      <c r="H242" s="7">
        <v>1.97</v>
      </c>
      <c r="I242" s="7">
        <v>600</v>
      </c>
      <c r="L242" s="14"/>
      <c r="M242" s="14"/>
      <c r="N242" s="14"/>
      <c r="O242" s="14"/>
    </row>
    <row r="243" spans="1:15">
      <c r="A243" s="7">
        <v>319</v>
      </c>
      <c r="B243" s="7">
        <v>12.96</v>
      </c>
      <c r="C243" s="7">
        <v>12.96</v>
      </c>
      <c r="D243" s="7">
        <v>23.19</v>
      </c>
      <c r="E243" s="7">
        <v>18.829999999999998</v>
      </c>
      <c r="F243" s="7">
        <v>-4.3600000000000003</v>
      </c>
      <c r="G243" s="7">
        <v>21.01</v>
      </c>
      <c r="H243" s="7">
        <v>2.1800000000000002</v>
      </c>
      <c r="I243" s="7">
        <v>100</v>
      </c>
      <c r="L243" s="14"/>
      <c r="M243" s="14"/>
      <c r="N243" s="14"/>
      <c r="O243" s="14"/>
    </row>
    <row r="244" spans="1:15">
      <c r="A244" s="7">
        <v>321</v>
      </c>
      <c r="B244" s="7">
        <v>12.96</v>
      </c>
      <c r="C244" s="7">
        <v>12.91</v>
      </c>
      <c r="D244" s="7">
        <v>22.72</v>
      </c>
      <c r="E244" s="7">
        <v>18.54</v>
      </c>
      <c r="F244" s="7">
        <v>-4.18</v>
      </c>
      <c r="G244" s="7">
        <v>20.63</v>
      </c>
      <c r="H244" s="7">
        <v>2.09</v>
      </c>
      <c r="I244" s="7">
        <v>1300</v>
      </c>
      <c r="L244" s="14"/>
      <c r="M244" s="14"/>
      <c r="N244" s="14"/>
      <c r="O244" s="14"/>
    </row>
    <row r="245" spans="1:15">
      <c r="A245" s="7">
        <v>323</v>
      </c>
      <c r="B245" s="7">
        <v>12.97</v>
      </c>
      <c r="C245" s="7">
        <v>13.05</v>
      </c>
      <c r="D245" s="7">
        <v>24.05</v>
      </c>
      <c r="E245" s="7">
        <v>18.440000000000001</v>
      </c>
      <c r="F245" s="7">
        <v>-5.61</v>
      </c>
      <c r="G245" s="7">
        <v>21.24</v>
      </c>
      <c r="H245" s="7">
        <v>2.8</v>
      </c>
      <c r="I245" s="7">
        <v>1600</v>
      </c>
      <c r="L245" s="14"/>
      <c r="M245" s="14"/>
      <c r="N245" s="14"/>
      <c r="O245" s="14"/>
    </row>
    <row r="246" spans="1:15">
      <c r="A246" s="7">
        <v>324</v>
      </c>
      <c r="B246" s="7">
        <v>13</v>
      </c>
      <c r="C246" s="7">
        <v>13.02</v>
      </c>
      <c r="D246" s="7">
        <v>23.76</v>
      </c>
      <c r="E246" s="7">
        <v>19.03</v>
      </c>
      <c r="F246" s="7">
        <v>-4.7300000000000004</v>
      </c>
      <c r="G246" s="7">
        <v>21.4</v>
      </c>
      <c r="H246" s="7">
        <v>2.37</v>
      </c>
      <c r="I246" s="7">
        <v>1600</v>
      </c>
      <c r="L246" s="14"/>
      <c r="M246" s="14"/>
      <c r="N246" s="14"/>
      <c r="O246" s="14"/>
    </row>
    <row r="247" spans="1:15">
      <c r="A247" s="7">
        <v>325</v>
      </c>
      <c r="B247" s="7">
        <v>13.000999999999999</v>
      </c>
      <c r="C247" s="7">
        <v>13.05</v>
      </c>
      <c r="D247" s="7">
        <v>24.05</v>
      </c>
      <c r="E247" s="7">
        <v>19.5</v>
      </c>
      <c r="F247" s="7">
        <v>-4.55</v>
      </c>
      <c r="G247" s="7">
        <v>21.78</v>
      </c>
      <c r="H247" s="7">
        <v>2.27</v>
      </c>
      <c r="I247" s="7">
        <v>5400</v>
      </c>
      <c r="L247" s="14"/>
      <c r="M247" s="14"/>
      <c r="N247" s="14"/>
      <c r="O247" s="14"/>
    </row>
    <row r="248" spans="1:15">
      <c r="A248" s="7">
        <v>326</v>
      </c>
      <c r="B248" s="7">
        <v>13.034800000000001</v>
      </c>
      <c r="C248" s="7">
        <v>13.07</v>
      </c>
      <c r="D248" s="7">
        <v>24.24</v>
      </c>
      <c r="E248" s="7">
        <v>19.850000000000001</v>
      </c>
      <c r="F248" s="7">
        <v>-4.3899999999999997</v>
      </c>
      <c r="G248" s="7">
        <v>22.05</v>
      </c>
      <c r="H248" s="7">
        <v>2.19</v>
      </c>
      <c r="I248" s="7">
        <v>3400</v>
      </c>
      <c r="L248" s="14"/>
      <c r="M248" s="14"/>
      <c r="N248" s="14"/>
      <c r="O248" s="14"/>
    </row>
    <row r="249" spans="1:15">
      <c r="A249" s="7">
        <v>327</v>
      </c>
      <c r="B249" s="7">
        <v>13.0764</v>
      </c>
      <c r="C249" s="7">
        <v>13.077500000000001</v>
      </c>
      <c r="D249" s="7">
        <v>24.31</v>
      </c>
      <c r="E249" s="7">
        <v>19.8</v>
      </c>
      <c r="F249" s="7">
        <v>-4.51</v>
      </c>
      <c r="G249" s="7">
        <v>22.05</v>
      </c>
      <c r="H249" s="7">
        <v>2.2599999999999998</v>
      </c>
      <c r="I249" s="7">
        <v>850</v>
      </c>
      <c r="L249" s="14"/>
      <c r="M249" s="14"/>
      <c r="N249" s="14"/>
      <c r="O249" s="14"/>
    </row>
    <row r="250" spans="1:15">
      <c r="A250" s="7">
        <v>328</v>
      </c>
      <c r="B250" s="7">
        <v>13.077199999999999</v>
      </c>
      <c r="C250" s="7">
        <v>12.990500000000001</v>
      </c>
      <c r="D250" s="7">
        <v>23.48</v>
      </c>
      <c r="E250" s="7">
        <v>19.3</v>
      </c>
      <c r="F250" s="7">
        <v>-4.1900000000000004</v>
      </c>
      <c r="G250" s="7">
        <v>21.39</v>
      </c>
      <c r="H250" s="7">
        <v>2.09</v>
      </c>
      <c r="I250" s="7">
        <v>11400</v>
      </c>
      <c r="L250" s="14"/>
      <c r="M250" s="14"/>
      <c r="N250" s="14"/>
      <c r="O250" s="14"/>
    </row>
    <row r="251" spans="1:15">
      <c r="A251" s="7">
        <v>330</v>
      </c>
      <c r="B251" s="7">
        <v>13</v>
      </c>
      <c r="C251" s="7">
        <v>12.99</v>
      </c>
      <c r="D251" s="7">
        <v>23.48</v>
      </c>
      <c r="E251" s="7">
        <v>19.149999999999999</v>
      </c>
      <c r="F251" s="7">
        <v>-4.33</v>
      </c>
      <c r="G251" s="7">
        <v>21.31</v>
      </c>
      <c r="H251" s="7">
        <v>2.16</v>
      </c>
      <c r="I251" s="7">
        <v>300</v>
      </c>
      <c r="L251" s="14"/>
      <c r="M251" s="14"/>
      <c r="N251" s="14"/>
      <c r="O251" s="14"/>
    </row>
    <row r="252" spans="1:15">
      <c r="A252" s="7">
        <v>331</v>
      </c>
      <c r="B252" s="7">
        <v>12.96</v>
      </c>
      <c r="C252" s="7">
        <v>12.96</v>
      </c>
      <c r="D252" s="7">
        <v>23.19</v>
      </c>
      <c r="E252" s="7">
        <v>19.43</v>
      </c>
      <c r="F252" s="7">
        <v>-3.76</v>
      </c>
      <c r="G252" s="7">
        <v>21.31</v>
      </c>
      <c r="H252" s="7">
        <v>1.88</v>
      </c>
      <c r="I252" s="7">
        <v>100</v>
      </c>
      <c r="L252" s="14"/>
      <c r="M252" s="14"/>
      <c r="N252" s="14"/>
      <c r="O252" s="14"/>
    </row>
    <row r="253" spans="1:15">
      <c r="A253" s="7">
        <v>332</v>
      </c>
      <c r="B253" s="7">
        <v>12.955</v>
      </c>
      <c r="C253" s="7">
        <v>12.955</v>
      </c>
      <c r="D253" s="7">
        <v>23.15</v>
      </c>
      <c r="E253" s="7">
        <v>19.48</v>
      </c>
      <c r="F253" s="7">
        <v>-3.66</v>
      </c>
      <c r="G253" s="7">
        <v>21.31</v>
      </c>
      <c r="H253" s="7">
        <v>1.83</v>
      </c>
      <c r="I253" s="7">
        <v>150</v>
      </c>
      <c r="L253" s="14"/>
      <c r="M253" s="14"/>
      <c r="N253" s="14"/>
      <c r="O253" s="14"/>
    </row>
    <row r="254" spans="1:15">
      <c r="A254" s="7">
        <v>335</v>
      </c>
      <c r="B254" s="7">
        <v>12.92</v>
      </c>
      <c r="C254" s="7">
        <v>12.92</v>
      </c>
      <c r="D254" s="7">
        <v>22.81</v>
      </c>
      <c r="E254" s="7">
        <v>19.809999999999999</v>
      </c>
      <c r="F254" s="7">
        <v>-3</v>
      </c>
      <c r="G254" s="7">
        <v>21.31</v>
      </c>
      <c r="H254" s="7">
        <v>1.5</v>
      </c>
      <c r="I254" s="7">
        <v>100</v>
      </c>
      <c r="L254" s="14"/>
      <c r="M254" s="14"/>
      <c r="N254" s="14"/>
      <c r="O254" s="14"/>
    </row>
    <row r="255" spans="1:15">
      <c r="A255" s="7">
        <v>338</v>
      </c>
      <c r="B255" s="7">
        <v>12.97</v>
      </c>
      <c r="C255" s="7">
        <v>12.97</v>
      </c>
      <c r="D255" s="7">
        <v>23.29</v>
      </c>
      <c r="E255" s="7">
        <v>19.34</v>
      </c>
      <c r="F255" s="7">
        <v>-3.95</v>
      </c>
      <c r="G255" s="7">
        <v>21.31</v>
      </c>
      <c r="H255" s="7">
        <v>1.97</v>
      </c>
      <c r="I255" s="7">
        <v>200</v>
      </c>
      <c r="L255" s="14"/>
      <c r="M255" s="14"/>
      <c r="N255" s="14"/>
      <c r="O255" s="14"/>
    </row>
    <row r="256" spans="1:15">
      <c r="A256" s="7">
        <v>340</v>
      </c>
      <c r="B256" s="7">
        <v>12.99</v>
      </c>
      <c r="C256" s="7">
        <v>12.99</v>
      </c>
      <c r="D256" s="7">
        <v>23.48</v>
      </c>
      <c r="E256" s="7">
        <v>19.149999999999999</v>
      </c>
      <c r="F256" s="7">
        <v>-4.33</v>
      </c>
      <c r="G256" s="7">
        <v>21.31</v>
      </c>
      <c r="H256" s="7">
        <v>2.16</v>
      </c>
      <c r="I256" s="7">
        <v>100</v>
      </c>
      <c r="L256" s="14"/>
      <c r="M256" s="14"/>
      <c r="N256" s="14"/>
      <c r="O256" s="14"/>
    </row>
    <row r="257" spans="1:15">
      <c r="A257" s="7">
        <v>343</v>
      </c>
      <c r="B257" s="7">
        <v>12.97</v>
      </c>
      <c r="C257" s="7">
        <v>12.95</v>
      </c>
      <c r="D257" s="7">
        <v>23.1</v>
      </c>
      <c r="E257" s="7">
        <v>19.22</v>
      </c>
      <c r="F257" s="7">
        <v>-3.88</v>
      </c>
      <c r="G257" s="7">
        <v>21.16</v>
      </c>
      <c r="H257" s="7">
        <v>1.94</v>
      </c>
      <c r="I257" s="7">
        <v>200</v>
      </c>
      <c r="L257" s="14"/>
      <c r="M257" s="14"/>
      <c r="N257" s="14"/>
      <c r="O257" s="14"/>
    </row>
    <row r="258" spans="1:15">
      <c r="A258" s="7">
        <v>344</v>
      </c>
      <c r="B258" s="7">
        <v>12.97</v>
      </c>
      <c r="C258" s="7">
        <v>12.97</v>
      </c>
      <c r="D258" s="7">
        <v>23.29</v>
      </c>
      <c r="E258" s="7">
        <v>19.03</v>
      </c>
      <c r="F258" s="7">
        <v>-4.26</v>
      </c>
      <c r="G258" s="7">
        <v>21.16</v>
      </c>
      <c r="H258" s="7">
        <v>2.13</v>
      </c>
      <c r="I258" s="7">
        <v>300</v>
      </c>
      <c r="L258" s="14"/>
      <c r="M258" s="14"/>
      <c r="N258" s="14"/>
      <c r="O258" s="14"/>
    </row>
    <row r="259" spans="1:15">
      <c r="A259" s="7">
        <v>345</v>
      </c>
      <c r="B259" s="7">
        <v>12.955</v>
      </c>
      <c r="C259" s="7">
        <v>13.0075</v>
      </c>
      <c r="D259" s="7">
        <v>23.65</v>
      </c>
      <c r="E259" s="7">
        <v>19.48</v>
      </c>
      <c r="F259" s="7">
        <v>-4.16</v>
      </c>
      <c r="G259" s="7">
        <v>21.57</v>
      </c>
      <c r="H259" s="7">
        <v>2.08</v>
      </c>
      <c r="I259" s="7">
        <v>10400</v>
      </c>
      <c r="L259" s="14"/>
      <c r="M259" s="14"/>
      <c r="N259" s="14"/>
      <c r="O259" s="14"/>
    </row>
    <row r="260" spans="1:15">
      <c r="A260" s="7">
        <v>346</v>
      </c>
      <c r="B260" s="7">
        <v>12.95</v>
      </c>
      <c r="C260" s="7">
        <v>12.95</v>
      </c>
      <c r="D260" s="7">
        <v>23.1</v>
      </c>
      <c r="E260" s="7">
        <v>20.03</v>
      </c>
      <c r="F260" s="7">
        <v>-3.07</v>
      </c>
      <c r="G260" s="7">
        <v>21.57</v>
      </c>
      <c r="H260" s="7">
        <v>1.53</v>
      </c>
      <c r="I260" s="7">
        <v>1600</v>
      </c>
      <c r="L260" s="14"/>
      <c r="M260" s="14"/>
      <c r="N260" s="14"/>
      <c r="O260" s="14"/>
    </row>
    <row r="261" spans="1:15">
      <c r="A261" s="7">
        <v>348</v>
      </c>
      <c r="B261" s="7">
        <v>12.94</v>
      </c>
      <c r="C261" s="7">
        <v>12.9</v>
      </c>
      <c r="D261" s="7">
        <v>22.62</v>
      </c>
      <c r="E261" s="7">
        <v>19.89</v>
      </c>
      <c r="F261" s="7">
        <v>-2.74</v>
      </c>
      <c r="G261" s="7">
        <v>21.26</v>
      </c>
      <c r="H261" s="7">
        <v>1.37</v>
      </c>
      <c r="I261" s="7">
        <v>13056</v>
      </c>
      <c r="L261" s="14"/>
      <c r="M261" s="14"/>
      <c r="N261" s="14"/>
      <c r="O261" s="14"/>
    </row>
    <row r="262" spans="1:15">
      <c r="A262" s="7">
        <v>349</v>
      </c>
      <c r="B262" s="7">
        <v>12.9</v>
      </c>
      <c r="C262" s="7">
        <v>12.887</v>
      </c>
      <c r="D262" s="7">
        <v>22.5</v>
      </c>
      <c r="E262" s="7">
        <v>19.809999999999999</v>
      </c>
      <c r="F262" s="7">
        <v>-2.69</v>
      </c>
      <c r="G262" s="7">
        <v>21.16</v>
      </c>
      <c r="H262" s="7">
        <v>1.34</v>
      </c>
      <c r="I262" s="7">
        <v>4400</v>
      </c>
      <c r="L262" s="14"/>
      <c r="M262" s="14"/>
      <c r="N262" s="14"/>
      <c r="O262" s="14"/>
    </row>
    <row r="263" spans="1:15">
      <c r="A263" s="7">
        <v>350</v>
      </c>
      <c r="B263" s="7">
        <v>12.8825</v>
      </c>
      <c r="C263" s="7">
        <v>12.93</v>
      </c>
      <c r="D263" s="7">
        <v>22.91</v>
      </c>
      <c r="E263" s="7">
        <v>20.14</v>
      </c>
      <c r="F263" s="7">
        <v>-2.77</v>
      </c>
      <c r="G263" s="7">
        <v>21.52</v>
      </c>
      <c r="H263" s="7">
        <v>1.38</v>
      </c>
      <c r="I263" s="7">
        <v>2400</v>
      </c>
      <c r="L263" s="14"/>
      <c r="M263" s="14"/>
      <c r="N263" s="14"/>
      <c r="O263" s="14"/>
    </row>
    <row r="264" spans="1:15">
      <c r="A264" s="7">
        <v>351</v>
      </c>
      <c r="B264" s="7">
        <v>12.93</v>
      </c>
      <c r="C264" s="7">
        <v>12.9</v>
      </c>
      <c r="D264" s="7">
        <v>22.62</v>
      </c>
      <c r="E264" s="7">
        <v>19.96</v>
      </c>
      <c r="F264" s="7">
        <v>-2.66</v>
      </c>
      <c r="G264" s="7">
        <v>21.29</v>
      </c>
      <c r="H264" s="7">
        <v>1.33</v>
      </c>
      <c r="I264" s="7">
        <v>1000</v>
      </c>
      <c r="L264" s="14"/>
      <c r="M264" s="14"/>
      <c r="N264" s="14"/>
      <c r="O264" s="14"/>
    </row>
    <row r="265" spans="1:15">
      <c r="A265" s="7">
        <v>352</v>
      </c>
      <c r="B265" s="7">
        <v>12.9</v>
      </c>
      <c r="C265" s="7">
        <v>12.9</v>
      </c>
      <c r="D265" s="7">
        <v>22.62</v>
      </c>
      <c r="E265" s="7">
        <v>19.96</v>
      </c>
      <c r="F265" s="7">
        <v>-2.66</v>
      </c>
      <c r="G265" s="7">
        <v>21.29</v>
      </c>
      <c r="H265" s="7">
        <v>1.33</v>
      </c>
      <c r="I265" s="7">
        <v>2300</v>
      </c>
      <c r="L265" s="14"/>
      <c r="M265" s="14"/>
      <c r="N265" s="14"/>
      <c r="O265" s="14"/>
    </row>
    <row r="266" spans="1:15">
      <c r="A266" s="7">
        <v>353</v>
      </c>
      <c r="B266" s="7">
        <v>12.84</v>
      </c>
      <c r="C266" s="7">
        <v>12.6806</v>
      </c>
      <c r="D266" s="7">
        <v>20.54</v>
      </c>
      <c r="E266" s="7">
        <v>19.559999999999999</v>
      </c>
      <c r="F266" s="7">
        <v>-0.97</v>
      </c>
      <c r="G266" s="7">
        <v>20.05</v>
      </c>
      <c r="H266" s="7">
        <v>0.49</v>
      </c>
      <c r="I266" s="7">
        <v>18400</v>
      </c>
      <c r="L266" s="14"/>
      <c r="M266" s="14"/>
      <c r="N266" s="14"/>
      <c r="O266" s="14"/>
    </row>
    <row r="267" spans="1:15">
      <c r="A267" s="7">
        <v>354</v>
      </c>
      <c r="B267" s="7">
        <v>12.71</v>
      </c>
      <c r="C267" s="7">
        <v>12.84</v>
      </c>
      <c r="D267" s="7">
        <v>22.05</v>
      </c>
      <c r="E267" s="7">
        <v>20.09</v>
      </c>
      <c r="F267" s="7">
        <v>-1.96</v>
      </c>
      <c r="G267" s="7">
        <v>21.07</v>
      </c>
      <c r="H267" s="7">
        <v>0.98</v>
      </c>
      <c r="I267" s="7">
        <v>5000</v>
      </c>
      <c r="L267" s="14"/>
      <c r="M267" s="14"/>
      <c r="N267" s="14"/>
      <c r="O267" s="14"/>
    </row>
    <row r="268" spans="1:15">
      <c r="A268" s="7">
        <v>355</v>
      </c>
      <c r="B268" s="7">
        <v>12.88</v>
      </c>
      <c r="C268" s="7">
        <v>12.87</v>
      </c>
      <c r="D268" s="7">
        <v>22.34</v>
      </c>
      <c r="E268" s="7">
        <v>19.649999999999999</v>
      </c>
      <c r="F268" s="7">
        <v>-2.69</v>
      </c>
      <c r="G268" s="7">
        <v>21</v>
      </c>
      <c r="H268" s="7">
        <v>1.34</v>
      </c>
      <c r="I268" s="7">
        <v>500</v>
      </c>
      <c r="L268" s="14"/>
      <c r="M268" s="14"/>
      <c r="N268" s="14"/>
      <c r="O268" s="14"/>
    </row>
    <row r="269" spans="1:15">
      <c r="A269" s="7">
        <v>356</v>
      </c>
      <c r="B269" s="7">
        <v>12.82</v>
      </c>
      <c r="C269" s="7">
        <v>12.77</v>
      </c>
      <c r="D269" s="7">
        <v>21.39</v>
      </c>
      <c r="E269" s="7">
        <v>19.82</v>
      </c>
      <c r="F269" s="7">
        <v>-1.56</v>
      </c>
      <c r="G269" s="7">
        <v>20.61</v>
      </c>
      <c r="H269" s="7">
        <v>0.78</v>
      </c>
      <c r="I269" s="7">
        <v>2300</v>
      </c>
      <c r="L269" s="14"/>
      <c r="M269" s="14"/>
      <c r="N269" s="14"/>
      <c r="O269" s="14"/>
    </row>
    <row r="270" spans="1:15">
      <c r="A270" s="7">
        <v>357</v>
      </c>
      <c r="B270" s="7">
        <v>12.78</v>
      </c>
      <c r="C270" s="7">
        <v>12.87</v>
      </c>
      <c r="D270" s="7">
        <v>22.34</v>
      </c>
      <c r="E270" s="7">
        <v>20.28</v>
      </c>
      <c r="F270" s="7">
        <v>-2.06</v>
      </c>
      <c r="G270" s="7">
        <v>21.31</v>
      </c>
      <c r="H270" s="7">
        <v>1.03</v>
      </c>
      <c r="I270" s="7">
        <v>3708</v>
      </c>
      <c r="L270" s="14"/>
      <c r="M270" s="14"/>
      <c r="N270" s="14"/>
      <c r="O270" s="14"/>
    </row>
    <row r="271" spans="1:15">
      <c r="A271" s="7">
        <v>358</v>
      </c>
      <c r="B271" s="7">
        <v>12.77</v>
      </c>
      <c r="C271" s="7">
        <v>12.74</v>
      </c>
      <c r="D271" s="7">
        <v>21.1</v>
      </c>
      <c r="E271" s="7">
        <v>21.05</v>
      </c>
      <c r="F271" s="7">
        <v>-0.06</v>
      </c>
      <c r="G271" s="7">
        <v>21.08</v>
      </c>
      <c r="H271" s="7">
        <v>0.03</v>
      </c>
      <c r="I271" s="7">
        <v>1088</v>
      </c>
      <c r="L271" s="14"/>
      <c r="M271" s="14"/>
      <c r="N271" s="14"/>
      <c r="O271" s="14"/>
    </row>
    <row r="272" spans="1:15">
      <c r="A272" s="7">
        <v>359</v>
      </c>
      <c r="B272" s="7">
        <v>12.79</v>
      </c>
      <c r="C272" s="7">
        <v>12.8</v>
      </c>
      <c r="D272" s="7">
        <v>21.67</v>
      </c>
      <c r="E272" s="7">
        <v>20.63</v>
      </c>
      <c r="F272" s="7">
        <v>-1.04</v>
      </c>
      <c r="G272" s="7">
        <v>21.15</v>
      </c>
      <c r="H272" s="7">
        <v>0.52</v>
      </c>
      <c r="I272" s="7">
        <v>2300</v>
      </c>
      <c r="L272" s="14"/>
      <c r="M272" s="14"/>
      <c r="N272" s="14"/>
      <c r="O272" s="14"/>
    </row>
    <row r="273" spans="1:15">
      <c r="A273" s="7">
        <v>360</v>
      </c>
      <c r="B273" s="7">
        <v>12.82</v>
      </c>
      <c r="C273" s="7">
        <v>12.77</v>
      </c>
      <c r="D273" s="7">
        <v>21.39</v>
      </c>
      <c r="E273" s="7">
        <v>20.14</v>
      </c>
      <c r="F273" s="7">
        <v>-1.25</v>
      </c>
      <c r="G273" s="7">
        <v>20.76</v>
      </c>
      <c r="H273" s="7">
        <v>0.62</v>
      </c>
      <c r="I273" s="7">
        <v>500</v>
      </c>
      <c r="L273" s="14"/>
      <c r="M273" s="14"/>
      <c r="N273" s="14"/>
      <c r="O273" s="14"/>
    </row>
    <row r="274" spans="1:15">
      <c r="A274" s="7">
        <v>361</v>
      </c>
      <c r="B274" s="7">
        <v>12.82</v>
      </c>
      <c r="C274" s="7">
        <v>12.8</v>
      </c>
      <c r="D274" s="7">
        <v>21.67</v>
      </c>
      <c r="E274" s="7">
        <v>19.54</v>
      </c>
      <c r="F274" s="7">
        <v>-2.13</v>
      </c>
      <c r="G274" s="7">
        <v>20.61</v>
      </c>
      <c r="H274" s="7">
        <v>1.07</v>
      </c>
      <c r="I274" s="7">
        <v>1450</v>
      </c>
      <c r="L274" s="14"/>
      <c r="M274" s="14"/>
      <c r="N274" s="14"/>
      <c r="O274" s="14"/>
    </row>
    <row r="275" spans="1:15">
      <c r="A275" s="7">
        <v>362</v>
      </c>
      <c r="B275" s="7">
        <v>12.82</v>
      </c>
      <c r="C275" s="7">
        <v>12.87</v>
      </c>
      <c r="D275" s="7">
        <v>22.34</v>
      </c>
      <c r="E275" s="7">
        <v>19.66</v>
      </c>
      <c r="F275" s="7">
        <v>-2.68</v>
      </c>
      <c r="G275" s="7">
        <v>21</v>
      </c>
      <c r="H275" s="7">
        <v>1.34</v>
      </c>
      <c r="I275" s="7">
        <v>8800</v>
      </c>
      <c r="L275" s="14"/>
      <c r="M275" s="14"/>
      <c r="N275" s="14"/>
      <c r="O275" s="14"/>
    </row>
    <row r="276" spans="1:15">
      <c r="A276" s="7">
        <v>363</v>
      </c>
      <c r="B276" s="7">
        <v>12.87</v>
      </c>
      <c r="C276" s="7">
        <v>12.9</v>
      </c>
      <c r="D276" s="7">
        <v>22.62</v>
      </c>
      <c r="E276" s="7">
        <v>19.84</v>
      </c>
      <c r="F276" s="7">
        <v>-2.79</v>
      </c>
      <c r="G276" s="7">
        <v>21.23</v>
      </c>
      <c r="H276" s="7">
        <v>1.39</v>
      </c>
      <c r="I276" s="7">
        <v>1500</v>
      </c>
      <c r="L276" s="14"/>
      <c r="M276" s="14"/>
      <c r="N276" s="14"/>
      <c r="O276" s="14"/>
    </row>
    <row r="277" spans="1:15">
      <c r="A277" s="7">
        <v>364</v>
      </c>
      <c r="B277" s="7">
        <v>12.88</v>
      </c>
      <c r="C277" s="7">
        <v>12.89</v>
      </c>
      <c r="D277" s="7">
        <v>22.53</v>
      </c>
      <c r="E277" s="7">
        <v>20.09</v>
      </c>
      <c r="F277" s="7">
        <v>-2.44</v>
      </c>
      <c r="G277" s="7">
        <v>21.31</v>
      </c>
      <c r="H277" s="7">
        <v>1.22</v>
      </c>
      <c r="I277" s="7">
        <v>1900</v>
      </c>
      <c r="L277" s="14"/>
      <c r="M277" s="14"/>
      <c r="N277" s="14"/>
      <c r="O277" s="14"/>
    </row>
    <row r="278" spans="1:15">
      <c r="A278" s="7">
        <v>365</v>
      </c>
      <c r="B278" s="7">
        <v>12.84</v>
      </c>
      <c r="C278" s="7">
        <v>12.885</v>
      </c>
      <c r="D278" s="7">
        <v>22.48</v>
      </c>
      <c r="E278" s="7">
        <v>20.84</v>
      </c>
      <c r="F278" s="7">
        <v>-1.65</v>
      </c>
      <c r="G278" s="7">
        <v>21.66</v>
      </c>
      <c r="H278" s="7">
        <v>0.82</v>
      </c>
      <c r="I278" s="7">
        <v>400</v>
      </c>
      <c r="L278" s="14"/>
      <c r="M278" s="14"/>
      <c r="N278" s="14"/>
      <c r="O278" s="14"/>
    </row>
    <row r="279" spans="1:15">
      <c r="A279" s="7">
        <v>366</v>
      </c>
      <c r="B279" s="7">
        <v>12.8725</v>
      </c>
      <c r="C279" s="7">
        <v>12.865</v>
      </c>
      <c r="D279" s="7">
        <v>22.29</v>
      </c>
      <c r="E279" s="7">
        <v>20.91</v>
      </c>
      <c r="F279" s="7">
        <v>-1.38</v>
      </c>
      <c r="G279" s="7">
        <v>21.6</v>
      </c>
      <c r="H279" s="7">
        <v>0.69</v>
      </c>
      <c r="I279" s="7">
        <v>800</v>
      </c>
      <c r="L279" s="14"/>
      <c r="M279" s="14"/>
      <c r="N279" s="14"/>
      <c r="O279" s="14"/>
    </row>
    <row r="280" spans="1:15">
      <c r="A280" s="7">
        <v>367</v>
      </c>
      <c r="B280" s="7">
        <v>12.835000000000001</v>
      </c>
      <c r="C280" s="7">
        <v>12.82</v>
      </c>
      <c r="D280" s="7">
        <v>21.86</v>
      </c>
      <c r="E280" s="7">
        <v>21.1</v>
      </c>
      <c r="F280" s="7">
        <v>-0.76</v>
      </c>
      <c r="G280" s="7">
        <v>21.48</v>
      </c>
      <c r="H280" s="7">
        <v>0.38</v>
      </c>
      <c r="I280" s="7">
        <v>400</v>
      </c>
      <c r="L280" s="14"/>
      <c r="M280" s="14"/>
      <c r="N280" s="14"/>
      <c r="O280" s="14"/>
    </row>
    <row r="281" spans="1:15">
      <c r="A281" s="7">
        <v>368</v>
      </c>
      <c r="B281" s="7">
        <v>12.81</v>
      </c>
      <c r="C281" s="7">
        <v>12.75</v>
      </c>
      <c r="D281" s="7">
        <v>21.2</v>
      </c>
      <c r="E281" s="7">
        <v>20.83</v>
      </c>
      <c r="F281" s="7">
        <v>-0.37</v>
      </c>
      <c r="G281" s="7">
        <v>21.01</v>
      </c>
      <c r="H281" s="7">
        <v>0.18</v>
      </c>
      <c r="I281" s="7">
        <v>20700</v>
      </c>
      <c r="L281" s="14"/>
      <c r="M281" s="14"/>
      <c r="N281" s="14"/>
      <c r="O281" s="14"/>
    </row>
    <row r="282" spans="1:15">
      <c r="A282" s="7">
        <v>369</v>
      </c>
      <c r="B282" s="7">
        <v>12.72</v>
      </c>
      <c r="C282" s="7">
        <v>12.69</v>
      </c>
      <c r="D282" s="7">
        <v>20.63</v>
      </c>
      <c r="E282" s="7">
        <v>20.93</v>
      </c>
      <c r="F282" s="7">
        <v>0.3</v>
      </c>
      <c r="G282" s="7">
        <v>20.78</v>
      </c>
      <c r="H282" s="7">
        <v>-0.15</v>
      </c>
      <c r="I282" s="7">
        <v>6300</v>
      </c>
      <c r="L282" s="14"/>
      <c r="M282" s="14"/>
      <c r="N282" s="14"/>
      <c r="O282" s="14"/>
    </row>
    <row r="283" spans="1:15">
      <c r="A283" s="7">
        <v>370</v>
      </c>
      <c r="B283" s="7">
        <v>12.65</v>
      </c>
      <c r="C283" s="7">
        <v>12.76</v>
      </c>
      <c r="D283" s="7">
        <v>21.29</v>
      </c>
      <c r="E283" s="7">
        <v>22</v>
      </c>
      <c r="F283" s="7">
        <v>0.71</v>
      </c>
      <c r="G283" s="7">
        <v>21.65</v>
      </c>
      <c r="H283" s="7">
        <v>-0.36</v>
      </c>
      <c r="I283" s="7">
        <v>9480</v>
      </c>
      <c r="L283" s="14"/>
      <c r="M283" s="14"/>
      <c r="N283" s="14"/>
      <c r="O283" s="14"/>
    </row>
    <row r="284" spans="1:15">
      <c r="A284" s="7">
        <v>371</v>
      </c>
      <c r="B284" s="7">
        <v>12.74</v>
      </c>
      <c r="C284" s="7">
        <v>12.68</v>
      </c>
      <c r="D284" s="7">
        <v>20.53</v>
      </c>
      <c r="E284" s="7">
        <v>21.82</v>
      </c>
      <c r="F284" s="7">
        <v>1.29</v>
      </c>
      <c r="G284" s="7">
        <v>21.18</v>
      </c>
      <c r="H284" s="7">
        <v>-0.65</v>
      </c>
      <c r="I284" s="7">
        <v>700</v>
      </c>
      <c r="L284" s="14"/>
      <c r="M284" s="14"/>
      <c r="N284" s="14"/>
      <c r="O284" s="14"/>
    </row>
    <row r="285" spans="1:15">
      <c r="A285" s="7">
        <v>372</v>
      </c>
      <c r="B285" s="7">
        <v>12.68</v>
      </c>
      <c r="C285" s="7">
        <v>12.67</v>
      </c>
      <c r="D285" s="7">
        <v>20.440000000000001</v>
      </c>
      <c r="E285" s="7">
        <v>21.76</v>
      </c>
      <c r="F285" s="7">
        <v>1.32</v>
      </c>
      <c r="G285" s="7">
        <v>21.1</v>
      </c>
      <c r="H285" s="7">
        <v>-0.66</v>
      </c>
      <c r="I285" s="7">
        <v>700</v>
      </c>
      <c r="L285" s="14"/>
      <c r="M285" s="14"/>
      <c r="N285" s="14"/>
      <c r="O285" s="14"/>
    </row>
    <row r="286" spans="1:15">
      <c r="A286" s="7">
        <v>373</v>
      </c>
      <c r="B286" s="7">
        <v>12.725</v>
      </c>
      <c r="C286" s="7">
        <v>12.85</v>
      </c>
      <c r="D286" s="7">
        <v>22.15</v>
      </c>
      <c r="E286" s="7">
        <v>22.01</v>
      </c>
      <c r="F286" s="7">
        <v>-0.13</v>
      </c>
      <c r="G286" s="7">
        <v>22.08</v>
      </c>
      <c r="H286" s="7">
        <v>7.0000000000000007E-2</v>
      </c>
      <c r="I286" s="7">
        <v>6600</v>
      </c>
      <c r="L286" s="14"/>
      <c r="M286" s="14"/>
      <c r="N286" s="14"/>
      <c r="O286" s="14"/>
    </row>
    <row r="287" spans="1:15">
      <c r="A287" s="7">
        <v>374</v>
      </c>
      <c r="B287" s="7">
        <v>12.832000000000001</v>
      </c>
      <c r="C287" s="7">
        <v>12.71</v>
      </c>
      <c r="D287" s="7">
        <v>20.82</v>
      </c>
      <c r="E287" s="7">
        <v>21.44</v>
      </c>
      <c r="F287" s="7">
        <v>0.63</v>
      </c>
      <c r="G287" s="7">
        <v>21.13</v>
      </c>
      <c r="H287" s="7">
        <v>-0.31</v>
      </c>
      <c r="I287" s="7">
        <v>1817</v>
      </c>
      <c r="L287" s="14"/>
      <c r="M287" s="14"/>
      <c r="N287" s="14"/>
      <c r="O287" s="14"/>
    </row>
    <row r="288" spans="1:15">
      <c r="A288" s="7">
        <v>375</v>
      </c>
      <c r="B288" s="7">
        <v>12.747199999999999</v>
      </c>
      <c r="C288" s="7">
        <v>12.803699999999999</v>
      </c>
      <c r="D288" s="7">
        <v>21.71</v>
      </c>
      <c r="E288" s="7">
        <v>21.44</v>
      </c>
      <c r="F288" s="7">
        <v>-0.27</v>
      </c>
      <c r="G288" s="7">
        <v>21.57</v>
      </c>
      <c r="H288" s="7">
        <v>0.13</v>
      </c>
      <c r="I288" s="7">
        <v>15758</v>
      </c>
      <c r="L288" s="14"/>
      <c r="M288" s="14"/>
      <c r="N288" s="14"/>
      <c r="O288" s="14"/>
    </row>
    <row r="289" spans="1:15">
      <c r="A289" s="7">
        <v>376</v>
      </c>
      <c r="B289" s="7">
        <v>12.82</v>
      </c>
      <c r="C289" s="7">
        <v>12.82</v>
      </c>
      <c r="D289" s="7">
        <v>21.86</v>
      </c>
      <c r="E289" s="7">
        <v>21.28</v>
      </c>
      <c r="F289" s="7">
        <v>-0.57999999999999996</v>
      </c>
      <c r="G289" s="7">
        <v>21.57</v>
      </c>
      <c r="H289" s="7">
        <v>0.28999999999999998</v>
      </c>
      <c r="I289" s="7">
        <v>12615</v>
      </c>
      <c r="L289" s="14"/>
      <c r="M289" s="14"/>
      <c r="N289" s="14"/>
      <c r="O289" s="14"/>
    </row>
    <row r="290" spans="1:15">
      <c r="A290" s="7">
        <v>377</v>
      </c>
      <c r="B290" s="7">
        <v>12.82</v>
      </c>
      <c r="C290" s="7">
        <v>12.93</v>
      </c>
      <c r="D290" s="7">
        <v>22.91</v>
      </c>
      <c r="E290" s="7">
        <v>21.95</v>
      </c>
      <c r="F290" s="7">
        <v>-0.95</v>
      </c>
      <c r="G290" s="7">
        <v>22.43</v>
      </c>
      <c r="H290" s="7">
        <v>0.48</v>
      </c>
      <c r="I290" s="7">
        <v>6881</v>
      </c>
      <c r="L290" s="14"/>
      <c r="M290" s="14"/>
      <c r="N290" s="14"/>
      <c r="O290" s="14"/>
    </row>
    <row r="291" spans="1:15">
      <c r="A291" s="7">
        <v>378</v>
      </c>
      <c r="B291" s="7">
        <v>12.86</v>
      </c>
      <c r="C291" s="7">
        <v>12.81</v>
      </c>
      <c r="D291" s="7">
        <v>21.77</v>
      </c>
      <c r="E291" s="7">
        <v>22.32</v>
      </c>
      <c r="F291" s="7">
        <v>0.55000000000000004</v>
      </c>
      <c r="G291" s="7">
        <v>22.04</v>
      </c>
      <c r="H291" s="7">
        <v>-0.27</v>
      </c>
      <c r="I291" s="7">
        <v>5700</v>
      </c>
      <c r="L291" s="14"/>
      <c r="M291" s="14"/>
      <c r="N291" s="14"/>
      <c r="O291" s="14"/>
    </row>
    <row r="292" spans="1:15">
      <c r="A292" s="7">
        <v>379</v>
      </c>
      <c r="B292" s="7">
        <v>12.842499999999999</v>
      </c>
      <c r="C292" s="7">
        <v>12.88</v>
      </c>
      <c r="D292" s="7">
        <v>22.43</v>
      </c>
      <c r="E292" s="7">
        <v>22.24</v>
      </c>
      <c r="F292" s="7">
        <v>-0.2</v>
      </c>
      <c r="G292" s="7">
        <v>22.33</v>
      </c>
      <c r="H292" s="7">
        <v>0.1</v>
      </c>
      <c r="I292" s="7">
        <v>400</v>
      </c>
      <c r="L292" s="14"/>
      <c r="M292" s="14"/>
      <c r="N292" s="14"/>
      <c r="O292" s="14"/>
    </row>
    <row r="293" spans="1:15">
      <c r="A293" s="7">
        <v>380</v>
      </c>
      <c r="B293" s="7">
        <v>12.89</v>
      </c>
      <c r="C293" s="7">
        <v>12.85</v>
      </c>
      <c r="D293" s="7">
        <v>22.15</v>
      </c>
      <c r="E293" s="7">
        <v>21.9</v>
      </c>
      <c r="F293" s="7">
        <v>-0.25</v>
      </c>
      <c r="G293" s="7">
        <v>22.02</v>
      </c>
      <c r="H293" s="7">
        <v>0.12</v>
      </c>
      <c r="I293" s="7">
        <v>1274</v>
      </c>
      <c r="L293" s="14"/>
      <c r="M293" s="14"/>
      <c r="N293" s="14"/>
      <c r="O293" s="14"/>
    </row>
    <row r="294" spans="1:15">
      <c r="A294" s="7">
        <v>381</v>
      </c>
      <c r="B294" s="7">
        <v>12.89</v>
      </c>
      <c r="C294" s="7">
        <v>12.95</v>
      </c>
      <c r="D294" s="7">
        <v>23.1</v>
      </c>
      <c r="E294" s="7">
        <v>21.88</v>
      </c>
      <c r="F294" s="7">
        <v>-1.22</v>
      </c>
      <c r="G294" s="7">
        <v>22.49</v>
      </c>
      <c r="H294" s="7">
        <v>0.61</v>
      </c>
      <c r="I294" s="7">
        <v>9551</v>
      </c>
      <c r="L294" s="14"/>
      <c r="M294" s="14"/>
      <c r="N294" s="14"/>
      <c r="O294" s="14"/>
    </row>
    <row r="295" spans="1:15">
      <c r="A295" s="7">
        <v>382</v>
      </c>
      <c r="B295" s="7">
        <v>12.952999999999999</v>
      </c>
      <c r="C295" s="7">
        <v>12.87</v>
      </c>
      <c r="D295" s="7">
        <v>22.34</v>
      </c>
      <c r="E295" s="7">
        <v>21.36</v>
      </c>
      <c r="F295" s="7">
        <v>-0.98</v>
      </c>
      <c r="G295" s="7">
        <v>21.85</v>
      </c>
      <c r="H295" s="7">
        <v>0.49</v>
      </c>
      <c r="I295" s="7">
        <v>3546</v>
      </c>
      <c r="L295" s="14"/>
      <c r="M295" s="14"/>
      <c r="N295" s="14"/>
      <c r="O295" s="14"/>
    </row>
    <row r="296" spans="1:15">
      <c r="A296" s="7">
        <v>383</v>
      </c>
      <c r="B296" s="7">
        <v>12.8665</v>
      </c>
      <c r="C296" s="7">
        <v>12.86</v>
      </c>
      <c r="D296" s="7">
        <v>22.24</v>
      </c>
      <c r="E296" s="7">
        <v>21.35</v>
      </c>
      <c r="F296" s="7">
        <v>-0.89</v>
      </c>
      <c r="G296" s="7">
        <v>21.8</v>
      </c>
      <c r="H296" s="7">
        <v>0.44</v>
      </c>
      <c r="I296" s="7">
        <v>3700</v>
      </c>
      <c r="L296" s="14"/>
      <c r="M296" s="14"/>
      <c r="N296" s="14"/>
      <c r="O296" s="14"/>
    </row>
    <row r="297" spans="1:15">
      <c r="A297" s="7">
        <v>384</v>
      </c>
      <c r="B297" s="7">
        <v>12.89</v>
      </c>
      <c r="C297" s="7">
        <v>12.89</v>
      </c>
      <c r="D297" s="7">
        <v>22.53</v>
      </c>
      <c r="E297" s="7">
        <v>21.07</v>
      </c>
      <c r="F297" s="7">
        <v>-1.46</v>
      </c>
      <c r="G297" s="7">
        <v>21.8</v>
      </c>
      <c r="H297" s="7">
        <v>0.73</v>
      </c>
      <c r="I297" s="7">
        <v>100</v>
      </c>
      <c r="L297" s="14"/>
      <c r="M297" s="14"/>
      <c r="N297" s="14"/>
      <c r="O297" s="14"/>
    </row>
    <row r="298" spans="1:15">
      <c r="A298" s="7">
        <v>385</v>
      </c>
      <c r="B298" s="7">
        <v>12.92</v>
      </c>
      <c r="C298" s="7">
        <v>12.87</v>
      </c>
      <c r="D298" s="7">
        <v>22.34</v>
      </c>
      <c r="E298" s="7">
        <v>20.48</v>
      </c>
      <c r="F298" s="7">
        <v>-1.85</v>
      </c>
      <c r="G298" s="7">
        <v>21.41</v>
      </c>
      <c r="H298" s="7">
        <v>0.93</v>
      </c>
      <c r="I298" s="7">
        <v>450</v>
      </c>
      <c r="L298" s="14"/>
      <c r="M298" s="14"/>
      <c r="N298" s="14"/>
      <c r="O298" s="14"/>
    </row>
    <row r="299" spans="1:15">
      <c r="A299" s="7">
        <v>386</v>
      </c>
      <c r="B299" s="7">
        <v>12.92</v>
      </c>
      <c r="C299" s="7">
        <v>12.98</v>
      </c>
      <c r="D299" s="7">
        <v>23.38</v>
      </c>
      <c r="E299" s="7">
        <v>20.37</v>
      </c>
      <c r="F299" s="7">
        <v>-3.02</v>
      </c>
      <c r="G299" s="7">
        <v>21.88</v>
      </c>
      <c r="H299" s="7">
        <v>1.51</v>
      </c>
      <c r="I299" s="7">
        <v>21748</v>
      </c>
      <c r="L299" s="14"/>
      <c r="M299" s="14"/>
      <c r="N299" s="14"/>
      <c r="O299" s="14"/>
    </row>
    <row r="300" spans="1:15">
      <c r="A300" s="7">
        <v>387</v>
      </c>
      <c r="B300" s="7">
        <v>12.9328</v>
      </c>
      <c r="C300" s="7">
        <v>12.96</v>
      </c>
      <c r="D300" s="7">
        <v>23.19</v>
      </c>
      <c r="E300" s="7">
        <v>20.98</v>
      </c>
      <c r="F300" s="7">
        <v>-2.2200000000000002</v>
      </c>
      <c r="G300" s="7">
        <v>22.09</v>
      </c>
      <c r="H300" s="7">
        <v>1.1100000000000001</v>
      </c>
      <c r="I300" s="7">
        <v>300</v>
      </c>
      <c r="L300" s="14"/>
      <c r="M300" s="14"/>
      <c r="N300" s="14"/>
      <c r="O300" s="14"/>
    </row>
    <row r="301" spans="1:15">
      <c r="A301" s="7">
        <v>388</v>
      </c>
      <c r="B301" s="7">
        <v>12.96</v>
      </c>
      <c r="C301" s="7">
        <v>12.95</v>
      </c>
      <c r="D301" s="7">
        <v>23.1</v>
      </c>
      <c r="E301" s="7">
        <v>20.92</v>
      </c>
      <c r="F301" s="7">
        <v>-2.1800000000000002</v>
      </c>
      <c r="G301" s="7">
        <v>22.01</v>
      </c>
      <c r="H301" s="7">
        <v>1.0900000000000001</v>
      </c>
      <c r="I301" s="7">
        <v>4899</v>
      </c>
      <c r="L301" s="14"/>
      <c r="M301" s="14"/>
      <c r="N301" s="14"/>
      <c r="O301" s="14"/>
    </row>
    <row r="302" spans="1:15">
      <c r="A302" s="7">
        <v>389</v>
      </c>
      <c r="B302" s="7">
        <v>12.93</v>
      </c>
      <c r="C302" s="7">
        <v>12.903499999999999</v>
      </c>
      <c r="D302" s="7">
        <v>22.66</v>
      </c>
      <c r="E302" s="7">
        <v>20.95</v>
      </c>
      <c r="F302" s="7">
        <v>-1.71</v>
      </c>
      <c r="G302" s="7">
        <v>21.8</v>
      </c>
      <c r="H302" s="7">
        <v>0.85</v>
      </c>
      <c r="I302" s="7">
        <v>7000</v>
      </c>
      <c r="L302" s="14"/>
      <c r="M302" s="14"/>
      <c r="N302" s="14"/>
      <c r="O302" s="14"/>
    </row>
    <row r="303" spans="1:15">
      <c r="A303" s="7">
        <v>390</v>
      </c>
      <c r="B303" s="7">
        <v>12.89</v>
      </c>
      <c r="C303" s="7">
        <v>12.9</v>
      </c>
      <c r="D303" s="7">
        <v>22.62</v>
      </c>
      <c r="E303" s="7">
        <v>21.14</v>
      </c>
      <c r="F303" s="7">
        <v>-1.48</v>
      </c>
      <c r="G303" s="7">
        <v>21.88</v>
      </c>
      <c r="H303" s="7">
        <v>0.74</v>
      </c>
      <c r="I303" s="7">
        <v>9077</v>
      </c>
      <c r="L303" s="14"/>
      <c r="M303" s="14"/>
      <c r="N303" s="14"/>
      <c r="O303" s="14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cleaned for python</vt:lpstr>
      <vt:lpstr>keep adding</vt:lpstr>
      <vt:lpstr>sorted</vt:lpstr>
      <vt:lpstr>chart</vt:lpstr>
      <vt:lpstr>analysis</vt:lpstr>
      <vt:lpstr>top10 lower10</vt:lpstr>
      <vt:lpstr>top10 lower10 (2)</vt:lpstr>
      <vt:lpstr>the ring</vt:lpstr>
      <vt:lpstr>tis 2017-09-01</vt:lpstr>
      <vt:lpstr>anfi 2017-09-01 (2)</vt:lpstr>
      <vt:lpstr>ipxl 2017-08-31</vt:lpstr>
      <vt:lpstr>Sheet12</vt:lpstr>
      <vt:lpstr>tcon 2017-09-04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Girardot</dc:creator>
  <cp:lastModifiedBy>Steve Girardot</cp:lastModifiedBy>
  <dcterms:created xsi:type="dcterms:W3CDTF">2017-09-02T19:18:02Z</dcterms:created>
  <dcterms:modified xsi:type="dcterms:W3CDTF">2017-09-13T18:55:39Z</dcterms:modified>
</cp:coreProperties>
</file>